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1DE3A949-02BF-4F91-82B1-595B26D4624C}" xr6:coauthVersionLast="47" xr6:coauthVersionMax="47" xr10:uidLastSave="{00000000-0000-0000-0000-000000000000}"/>
  <bookViews>
    <workbookView xWindow="28680" yWindow="-16395" windowWidth="29040" windowHeight="15720" xr2:uid="{00000000-000D-0000-FFFF-FFFF00000000}"/>
  </bookViews>
  <sheets>
    <sheet name="第四面" sheetId="4" r:id="rId1"/>
    <sheet name="第五面①標準計算" sheetId="2" r:id="rId2"/>
    <sheet name="第四面（作成例）" sheetId="10" r:id="rId3"/>
    <sheet name="第五面①標準計算（作成例）" sheetId="11" r:id="rId4"/>
  </sheets>
  <definedNames>
    <definedName name="_xlnm._FilterDatabase" localSheetId="1" hidden="1">第五面①標準計算!$A$9:$N$49</definedName>
    <definedName name="_xlnm._FilterDatabase" localSheetId="3" hidden="1">'第五面①標準計算（作成例）'!$A$9:$N$49</definedName>
    <definedName name="_xlnm.Print_Area" localSheetId="1">第五面①標準計算!$A$1:$M$50</definedName>
    <definedName name="_xlnm.Print_Area" localSheetId="3">'第五面①標準計算（作成例）'!$A$1:$M$50</definedName>
    <definedName name="_xlnm.Print_Area" localSheetId="0">第四面!$A$1:$AB$48</definedName>
    <definedName name="_xlnm.Print_Area" localSheetId="2">'第四面（作成例）'!$A$1:$AB$48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6" i="10" l="1"/>
  <c r="Q46" i="10"/>
  <c r="W45" i="10"/>
  <c r="Q45" i="10"/>
  <c r="K37" i="10"/>
  <c r="Y44" i="10"/>
  <c r="Q44" i="10"/>
  <c r="L43" i="10"/>
  <c r="U37" i="10"/>
  <c r="P37" i="10"/>
  <c r="M51" i="11"/>
  <c r="L51" i="11"/>
  <c r="K51" i="11"/>
  <c r="J51" i="11"/>
  <c r="T50" i="11"/>
  <c r="U49" i="11"/>
  <c r="T49" i="11"/>
  <c r="M49" i="11"/>
  <c r="I49" i="11"/>
  <c r="U48" i="11"/>
  <c r="T48" i="11"/>
  <c r="I48" i="11" s="1"/>
  <c r="M48" i="11"/>
  <c r="U47" i="11"/>
  <c r="T47" i="11"/>
  <c r="I47" i="11" s="1"/>
  <c r="M47" i="11"/>
  <c r="U46" i="11"/>
  <c r="T46" i="11"/>
  <c r="M46" i="11"/>
  <c r="I46" i="11"/>
  <c r="U45" i="11"/>
  <c r="T45" i="11"/>
  <c r="M45" i="11"/>
  <c r="I45" i="11"/>
  <c r="U44" i="11"/>
  <c r="T44" i="11"/>
  <c r="M44" i="11"/>
  <c r="I44" i="11"/>
  <c r="U43" i="11"/>
  <c r="T43" i="11"/>
  <c r="I43" i="11" s="1"/>
  <c r="M43" i="11"/>
  <c r="U42" i="11"/>
  <c r="T42" i="11"/>
  <c r="M42" i="11"/>
  <c r="I42" i="11"/>
  <c r="U41" i="11"/>
  <c r="T41" i="11"/>
  <c r="M41" i="11"/>
  <c r="I41" i="11"/>
  <c r="U40" i="11"/>
  <c r="T40" i="11"/>
  <c r="I40" i="11" s="1"/>
  <c r="M40" i="11"/>
  <c r="U39" i="11"/>
  <c r="T39" i="11"/>
  <c r="M39" i="11"/>
  <c r="I39" i="11"/>
  <c r="U38" i="11"/>
  <c r="T38" i="11"/>
  <c r="M38" i="11"/>
  <c r="I38" i="11"/>
  <c r="U37" i="11"/>
  <c r="T37" i="11"/>
  <c r="M37" i="11"/>
  <c r="I37" i="11"/>
  <c r="U36" i="11"/>
  <c r="T36" i="11"/>
  <c r="I36" i="11" s="1"/>
  <c r="M36" i="11"/>
  <c r="U35" i="11"/>
  <c r="T35" i="11"/>
  <c r="M35" i="11"/>
  <c r="I35" i="11"/>
  <c r="U34" i="11"/>
  <c r="T34" i="11"/>
  <c r="M34" i="11"/>
  <c r="I34" i="11"/>
  <c r="U33" i="11"/>
  <c r="T33" i="11"/>
  <c r="I33" i="11" s="1"/>
  <c r="M33" i="11"/>
  <c r="U32" i="11"/>
  <c r="T32" i="11"/>
  <c r="M32" i="11"/>
  <c r="I32" i="11"/>
  <c r="U31" i="11"/>
  <c r="T31" i="11"/>
  <c r="M31" i="11"/>
  <c r="I31" i="11"/>
  <c r="U30" i="11"/>
  <c r="T30" i="11"/>
  <c r="M30" i="11"/>
  <c r="I30" i="11"/>
  <c r="U29" i="11"/>
  <c r="T29" i="11"/>
  <c r="I29" i="11" s="1"/>
  <c r="M29" i="11"/>
  <c r="U28" i="11"/>
  <c r="T28" i="11"/>
  <c r="M28" i="11"/>
  <c r="I28" i="11"/>
  <c r="U27" i="11"/>
  <c r="T27" i="11"/>
  <c r="M27" i="11"/>
  <c r="I27" i="11"/>
  <c r="U26" i="11"/>
  <c r="T26" i="11"/>
  <c r="I26" i="11" s="1"/>
  <c r="M26" i="11"/>
  <c r="U25" i="11"/>
  <c r="T25" i="11"/>
  <c r="M25" i="11"/>
  <c r="I25" i="11"/>
  <c r="U24" i="11"/>
  <c r="T24" i="11"/>
  <c r="M24" i="11"/>
  <c r="I24" i="11"/>
  <c r="U23" i="11"/>
  <c r="T23" i="11"/>
  <c r="M23" i="11"/>
  <c r="I23" i="11"/>
  <c r="M22" i="11"/>
  <c r="M21" i="11"/>
  <c r="M20" i="11"/>
  <c r="T19" i="11"/>
  <c r="M19" i="11"/>
  <c r="M18" i="11"/>
  <c r="M17" i="11"/>
  <c r="M16" i="11"/>
  <c r="M15" i="11"/>
  <c r="M14" i="11"/>
  <c r="M13" i="11"/>
  <c r="T12" i="11"/>
  <c r="M12" i="11"/>
  <c r="M11" i="11"/>
  <c r="M10" i="11"/>
  <c r="H8" i="11"/>
  <c r="U22" i="11" s="1"/>
  <c r="G8" i="11"/>
  <c r="T22" i="11" s="1"/>
  <c r="I22" i="11" s="1"/>
  <c r="Z39" i="10"/>
  <c r="Z38" i="10"/>
  <c r="U40" i="10"/>
  <c r="P40" i="10"/>
  <c r="K40" i="10"/>
  <c r="Z40" i="10" l="1"/>
  <c r="I19" i="11"/>
  <c r="I12" i="11"/>
  <c r="U16" i="11"/>
  <c r="T13" i="11"/>
  <c r="T20" i="11"/>
  <c r="U13" i="11"/>
  <c r="U20" i="11"/>
  <c r="T10" i="11"/>
  <c r="T17" i="11"/>
  <c r="U10" i="11"/>
  <c r="U17" i="11"/>
  <c r="T14" i="11"/>
  <c r="T21" i="11"/>
  <c r="U14" i="11"/>
  <c r="U21" i="11"/>
  <c r="T11" i="11"/>
  <c r="I11" i="11" s="1"/>
  <c r="T18" i="11"/>
  <c r="U12" i="11"/>
  <c r="U19" i="11"/>
  <c r="T16" i="11"/>
  <c r="I16" i="11" s="1"/>
  <c r="U11" i="11"/>
  <c r="U18" i="11"/>
  <c r="T15" i="11"/>
  <c r="U15" i="11"/>
  <c r="Z37" i="10"/>
  <c r="Y44" i="4"/>
  <c r="Q44" i="4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Z38" i="4"/>
  <c r="Z39" i="4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W46" i="4"/>
  <c r="Q46" i="4"/>
  <c r="W45" i="4"/>
  <c r="Q45" i="4"/>
  <c r="L43" i="4"/>
  <c r="L51" i="2"/>
  <c r="U37" i="4" s="1"/>
  <c r="U40" i="4" s="1"/>
  <c r="K51" i="2"/>
  <c r="P37" i="4" s="1"/>
  <c r="P40" i="4" s="1"/>
  <c r="J51" i="2"/>
  <c r="U23" i="2"/>
  <c r="T24" i="2"/>
  <c r="U24" i="2"/>
  <c r="T25" i="2"/>
  <c r="I25" i="2" s="1"/>
  <c r="U25" i="2"/>
  <c r="T26" i="2"/>
  <c r="I26" i="2" s="1"/>
  <c r="U26" i="2"/>
  <c r="U30" i="2"/>
  <c r="T31" i="2"/>
  <c r="U31" i="2"/>
  <c r="T32" i="2"/>
  <c r="U32" i="2"/>
  <c r="I32" i="2" s="1"/>
  <c r="T33" i="2"/>
  <c r="I33" i="2" s="1"/>
  <c r="U33" i="2"/>
  <c r="U37" i="2"/>
  <c r="T38" i="2"/>
  <c r="U38" i="2"/>
  <c r="T39" i="2"/>
  <c r="I39" i="2" s="1"/>
  <c r="U39" i="2"/>
  <c r="T40" i="2"/>
  <c r="I40" i="2" s="1"/>
  <c r="U40" i="2"/>
  <c r="U44" i="2"/>
  <c r="T45" i="2"/>
  <c r="U45" i="2"/>
  <c r="T46" i="2"/>
  <c r="I46" i="2" s="1"/>
  <c r="U46" i="2"/>
  <c r="T47" i="2"/>
  <c r="I47" i="2" s="1"/>
  <c r="U47" i="2"/>
  <c r="T50" i="2"/>
  <c r="H8" i="2"/>
  <c r="U15" i="2" s="1"/>
  <c r="G8" i="2"/>
  <c r="T15" i="2" s="1"/>
  <c r="I21" i="11" l="1"/>
  <c r="I15" i="11"/>
  <c r="I17" i="11"/>
  <c r="I14" i="11"/>
  <c r="I10" i="11"/>
  <c r="I20" i="11"/>
  <c r="I13" i="11"/>
  <c r="I18" i="11"/>
  <c r="I45" i="2"/>
  <c r="I24" i="2"/>
  <c r="T44" i="2"/>
  <c r="I44" i="2" s="1"/>
  <c r="T30" i="2"/>
  <c r="I30" i="2" s="1"/>
  <c r="U43" i="2"/>
  <c r="U36" i="2"/>
  <c r="U29" i="2"/>
  <c r="T36" i="2"/>
  <c r="T28" i="2"/>
  <c r="I38" i="2"/>
  <c r="I31" i="2"/>
  <c r="T37" i="2"/>
  <c r="I37" i="2" s="1"/>
  <c r="T23" i="2"/>
  <c r="I23" i="2" s="1"/>
  <c r="T43" i="2"/>
  <c r="T29" i="2"/>
  <c r="I29" i="2" s="1"/>
  <c r="U49" i="2"/>
  <c r="U42" i="2"/>
  <c r="U35" i="2"/>
  <c r="U28" i="2"/>
  <c r="T49" i="2"/>
  <c r="T42" i="2"/>
  <c r="T35" i="2"/>
  <c r="U48" i="2"/>
  <c r="U41" i="2"/>
  <c r="U34" i="2"/>
  <c r="U27" i="2"/>
  <c r="T48" i="2"/>
  <c r="I48" i="2" s="1"/>
  <c r="T41" i="2"/>
  <c r="I41" i="2" s="1"/>
  <c r="T34" i="2"/>
  <c r="T27" i="2"/>
  <c r="I27" i="2" s="1"/>
  <c r="I15" i="2"/>
  <c r="K37" i="4"/>
  <c r="M51" i="2"/>
  <c r="U22" i="2"/>
  <c r="U16" i="2"/>
  <c r="T22" i="2"/>
  <c r="T16" i="2"/>
  <c r="I16" i="2" s="1"/>
  <c r="U20" i="2"/>
  <c r="U14" i="2"/>
  <c r="U10" i="2"/>
  <c r="T20" i="2"/>
  <c r="T14" i="2"/>
  <c r="U19" i="2"/>
  <c r="U13" i="2"/>
  <c r="T19" i="2"/>
  <c r="I19" i="2" s="1"/>
  <c r="T13" i="2"/>
  <c r="I13" i="2" s="1"/>
  <c r="U18" i="2"/>
  <c r="U12" i="2"/>
  <c r="T18" i="2"/>
  <c r="T12" i="2"/>
  <c r="U17" i="2"/>
  <c r="U11" i="2"/>
  <c r="T17" i="2"/>
  <c r="T11" i="2"/>
  <c r="U21" i="2"/>
  <c r="T10" i="2"/>
  <c r="T21" i="2"/>
  <c r="I43" i="2" l="1"/>
  <c r="I28" i="2"/>
  <c r="I12" i="2"/>
  <c r="I22" i="2"/>
  <c r="I35" i="2"/>
  <c r="I36" i="2"/>
  <c r="I18" i="2"/>
  <c r="I42" i="2"/>
  <c r="I49" i="2"/>
  <c r="I34" i="2"/>
  <c r="K40" i="4"/>
  <c r="Z40" i="4" s="1"/>
  <c r="Z37" i="4"/>
  <c r="I11" i="2"/>
  <c r="I17" i="2"/>
  <c r="I10" i="2"/>
  <c r="I14" i="2"/>
  <c r="I20" i="2"/>
  <c r="I21" i="2"/>
</calcChain>
</file>

<file path=xl/sharedStrings.xml><?xml version="1.0" encoding="utf-8"?>
<sst xmlns="http://schemas.openxmlformats.org/spreadsheetml/2006/main" count="334" uniqueCount="103">
  <si>
    <t>判定</t>
    <rPh sb="0" eb="2">
      <t>ハンテイ</t>
    </rPh>
    <phoneticPr fontId="1"/>
  </si>
  <si>
    <t>BEI</t>
    <phoneticPr fontId="1"/>
  </si>
  <si>
    <t>[㎡]</t>
    <phoneticPr fontId="1"/>
  </si>
  <si>
    <t>[階]</t>
    <rPh sb="1" eb="2">
      <t>カイ</t>
    </rPh>
    <phoneticPr fontId="1"/>
  </si>
  <si>
    <t>[－]</t>
    <phoneticPr fontId="1"/>
  </si>
  <si>
    <t>設計一次
エネルギー
消費量</t>
    <rPh sb="0" eb="2">
      <t>セッケイ</t>
    </rPh>
    <rPh sb="2" eb="4">
      <t>イチジ</t>
    </rPh>
    <rPh sb="11" eb="14">
      <t>ショウヒリョウ</t>
    </rPh>
    <phoneticPr fontId="1"/>
  </si>
  <si>
    <t>基準一次
エネルギー
消費量</t>
    <rPh sb="0" eb="4">
      <t>キジュンイチジ</t>
    </rPh>
    <rPh sb="11" eb="14">
      <t>ショウヒリョウ</t>
    </rPh>
    <phoneticPr fontId="1"/>
  </si>
  <si>
    <t>その他一次
エネルギー
消費量</t>
    <rPh sb="2" eb="3">
      <t>タ</t>
    </rPh>
    <rPh sb="3" eb="5">
      <t>イチジ</t>
    </rPh>
    <rPh sb="12" eb="15">
      <t>ショウヒリョウ</t>
    </rPh>
    <phoneticPr fontId="1"/>
  </si>
  <si>
    <t>外皮平均
熱貫流率</t>
    <rPh sb="0" eb="2">
      <t>ガイヒ</t>
    </rPh>
    <rPh sb="2" eb="4">
      <t>ヘイキン</t>
    </rPh>
    <rPh sb="5" eb="9">
      <t>ネツカンリュウリツ</t>
    </rPh>
    <phoneticPr fontId="1"/>
  </si>
  <si>
    <t xml:space="preserve">冷房期の平均日射熱取得率
</t>
    <rPh sb="0" eb="3">
      <t>レイボウキ</t>
    </rPh>
    <rPh sb="4" eb="6">
      <t>ヘイキン</t>
    </rPh>
    <rPh sb="6" eb="8">
      <t>ニッシャ</t>
    </rPh>
    <rPh sb="8" eb="9">
      <t>ネツ</t>
    </rPh>
    <rPh sb="9" eb="12">
      <t>シュトクリツ</t>
    </rPh>
    <phoneticPr fontId="1"/>
  </si>
  <si>
    <t>①　住戸部分（標準計算）</t>
    <rPh sb="2" eb="6">
      <t>ジュウコブブン</t>
    </rPh>
    <rPh sb="7" eb="11">
      <t>ヒョウジュンケイサン</t>
    </rPh>
    <phoneticPr fontId="1"/>
  </si>
  <si>
    <t>[MJ/年]</t>
    <rPh sb="4" eb="5">
      <t>ネン</t>
    </rPh>
    <phoneticPr fontId="1"/>
  </si>
  <si>
    <t>○</t>
  </si>
  <si>
    <t>建築物に関する事項（第四面集約版）（参考様式）</t>
    <rPh sb="0" eb="3">
      <t>ケンチクブツ</t>
    </rPh>
    <rPh sb="11" eb="12">
      <t>ヨン</t>
    </rPh>
    <rPh sb="13" eb="16">
      <t>シュウヤクバン</t>
    </rPh>
    <rPh sb="18" eb="22">
      <t>サンコウヨウシキ</t>
    </rPh>
    <phoneticPr fontId="1"/>
  </si>
  <si>
    <t>【１．非住宅部分の用途】</t>
    <rPh sb="3" eb="4">
      <t>ヒ</t>
    </rPh>
    <rPh sb="4" eb="6">
      <t>ジュウタク</t>
    </rPh>
    <rPh sb="6" eb="8">
      <t>ブブン</t>
    </rPh>
    <rPh sb="9" eb="11">
      <t>ヨウト</t>
    </rPh>
    <phoneticPr fontId="1"/>
  </si>
  <si>
    <t>【２．建築物の住戸の数】</t>
    <phoneticPr fontId="1"/>
  </si>
  <si>
    <t>【３．建築物の床面積】</t>
    <phoneticPr fontId="1"/>
  </si>
  <si>
    <t>戸</t>
    <rPh sb="0" eb="1">
      <t>コ</t>
    </rPh>
    <phoneticPr fontId="1"/>
  </si>
  <si>
    <t>建築物全体</t>
    <rPh sb="0" eb="5">
      <t>ケンチクブツゼンタイ</t>
    </rPh>
    <phoneticPr fontId="1"/>
  </si>
  <si>
    <t>【イ．新築】</t>
  </si>
  <si>
    <t>（　床面積　）</t>
    <phoneticPr fontId="1"/>
  </si>
  <si>
    <t>（開放部分及び共用部分を除いた部分の床面積）</t>
    <phoneticPr fontId="1"/>
  </si>
  <si>
    <t>（</t>
    <phoneticPr fontId="1"/>
  </si>
  <si>
    <t>㎡）</t>
    <phoneticPr fontId="1"/>
  </si>
  <si>
    <t>）</t>
    <phoneticPr fontId="1"/>
  </si>
  <si>
    <t>【ロ．増築】</t>
    <phoneticPr fontId="1"/>
  </si>
  <si>
    <t>増築部分</t>
    <rPh sb="0" eb="4">
      <t>ゾウチクブブン</t>
    </rPh>
    <phoneticPr fontId="1"/>
  </si>
  <si>
    <t>全体</t>
    <rPh sb="0" eb="2">
      <t>ゼンタイ</t>
    </rPh>
    <phoneticPr fontId="1"/>
  </si>
  <si>
    <t>（開放部分を除いた
部分の床面積）</t>
    <phoneticPr fontId="1"/>
  </si>
  <si>
    <t>【ハ．改築】</t>
    <rPh sb="3" eb="5">
      <t>カイチク</t>
    </rPh>
    <phoneticPr fontId="1"/>
  </si>
  <si>
    <t>改築部分</t>
    <rPh sb="0" eb="2">
      <t>カイチク</t>
    </rPh>
    <rPh sb="2" eb="3">
      <t>ブ</t>
    </rPh>
    <rPh sb="3" eb="4">
      <t>ブン</t>
    </rPh>
    <phoneticPr fontId="1"/>
  </si>
  <si>
    <t>【４．建築物のエネルギー
　　　　　　　消費性能】</t>
    <phoneticPr fontId="1"/>
  </si>
  <si>
    <t>（建築物の種類）</t>
    <phoneticPr fontId="1"/>
  </si>
  <si>
    <t>【イ．非住宅建築物】</t>
    <phoneticPr fontId="1"/>
  </si>
  <si>
    <t>【ロ．一戸建ての住宅】</t>
    <phoneticPr fontId="1"/>
  </si>
  <si>
    <t>【ハ．共同住宅等】</t>
    <phoneticPr fontId="1"/>
  </si>
  <si>
    <t>【ニ．複合建築物】</t>
    <phoneticPr fontId="1"/>
  </si>
  <si>
    <t>（適用した基準）</t>
    <rPh sb="1" eb="3">
      <t>テキヨウ</t>
    </rPh>
    <rPh sb="5" eb="7">
      <t>キジュン</t>
    </rPh>
    <phoneticPr fontId="1"/>
  </si>
  <si>
    <t>・非住宅部分</t>
    <rPh sb="1" eb="4">
      <t>ヒジュウタク</t>
    </rPh>
    <rPh sb="4" eb="6">
      <t>ブブン</t>
    </rPh>
    <phoneticPr fontId="1"/>
  </si>
  <si>
    <t>・国土交通大臣が認める方法及びその結果</t>
    <phoneticPr fontId="1"/>
  </si>
  <si>
    <t>・住宅部分</t>
    <rPh sb="1" eb="5">
      <t>ジュウタクブブン</t>
    </rPh>
    <phoneticPr fontId="1"/>
  </si>
  <si>
    <t>（外壁、壁等を通しての熱の損失の防止に関する事項）</t>
  </si>
  <si>
    <t>（一次エネルギー消費量に関する事項）</t>
  </si>
  <si>
    <t>・基準省令第４条第３項に掲げる数値の区分</t>
    <phoneticPr fontId="1"/>
  </si>
  <si>
    <t>一次エネルギー消費量集計表</t>
    <rPh sb="0" eb="2">
      <t>イチジ</t>
    </rPh>
    <rPh sb="7" eb="10">
      <t>ショウヒリョウ</t>
    </rPh>
    <rPh sb="10" eb="13">
      <t>シュウケイヒョウ</t>
    </rPh>
    <phoneticPr fontId="1"/>
  </si>
  <si>
    <t>①　住戸部分合計</t>
    <rPh sb="2" eb="6">
      <t>ジュウコブブン</t>
    </rPh>
    <rPh sb="6" eb="8">
      <t>ゴウケイ</t>
    </rPh>
    <phoneticPr fontId="1"/>
  </si>
  <si>
    <t>③　非住宅部分</t>
    <rPh sb="2" eb="7">
      <t>ヒジュウタクブブン</t>
    </rPh>
    <phoneticPr fontId="1"/>
  </si>
  <si>
    <t>②　住宅共用部</t>
    <rPh sb="2" eb="4">
      <t>ジュウタク</t>
    </rPh>
    <rPh sb="4" eb="7">
      <t>キョウヨウブ</t>
    </rPh>
    <phoneticPr fontId="1"/>
  </si>
  <si>
    <t>設計一次エネ</t>
    <rPh sb="0" eb="2">
      <t>セッケイ</t>
    </rPh>
    <rPh sb="2" eb="4">
      <t>イチジ</t>
    </rPh>
    <phoneticPr fontId="1"/>
  </si>
  <si>
    <t>基準一次エネ</t>
    <rPh sb="0" eb="2">
      <t>キジュン</t>
    </rPh>
    <rPh sb="2" eb="4">
      <t>イチジ</t>
    </rPh>
    <phoneticPr fontId="1"/>
  </si>
  <si>
    <t>その他エネ消費</t>
    <rPh sb="2" eb="3">
      <t>タ</t>
    </rPh>
    <rPh sb="5" eb="7">
      <t>ショウヒ</t>
    </rPh>
    <phoneticPr fontId="1"/>
  </si>
  <si>
    <t>BEI</t>
    <phoneticPr fontId="1"/>
  </si>
  <si>
    <t>[MJ/年]</t>
    <rPh sb="4" eb="5">
      <t>ネン</t>
    </rPh>
    <phoneticPr fontId="1"/>
  </si>
  <si>
    <t>合計（①～③）</t>
    <rPh sb="0" eb="2">
      <t>ゴウケイ</t>
    </rPh>
    <phoneticPr fontId="1"/>
  </si>
  <si>
    <t>外皮性能集計表</t>
    <rPh sb="0" eb="4">
      <t>ガイヒセイノウ</t>
    </rPh>
    <rPh sb="4" eb="7">
      <t>シュウケイヒョウ</t>
    </rPh>
    <phoneticPr fontId="1"/>
  </si>
  <si>
    <t>外皮基準適合戸数</t>
    <rPh sb="0" eb="4">
      <t>ガイヒキジュン</t>
    </rPh>
    <rPh sb="4" eb="6">
      <t>テキゴウ</t>
    </rPh>
    <rPh sb="6" eb="8">
      <t>コスウ</t>
    </rPh>
    <phoneticPr fontId="1"/>
  </si>
  <si>
    <r>
      <t>基準U</t>
    </r>
    <r>
      <rPr>
        <vertAlign val="subscript"/>
        <sz val="10"/>
        <color theme="1"/>
        <rFont val="游ゴシック"/>
        <family val="3"/>
        <charset val="128"/>
        <scheme val="minor"/>
      </rPr>
      <t>A</t>
    </r>
    <r>
      <rPr>
        <sz val="10"/>
        <color theme="1"/>
        <rFont val="游ゴシック"/>
        <family val="2"/>
        <charset val="128"/>
        <scheme val="minor"/>
      </rPr>
      <t>値</t>
    </r>
    <rPh sb="0" eb="2">
      <t>キジュン</t>
    </rPh>
    <rPh sb="4" eb="5">
      <t>アタイ</t>
    </rPh>
    <phoneticPr fontId="1"/>
  </si>
  <si>
    <t>外皮基準値</t>
    <rPh sb="0" eb="2">
      <t>ガイヒ</t>
    </rPh>
    <rPh sb="2" eb="5">
      <t>キジュンチ</t>
    </rPh>
    <phoneticPr fontId="1"/>
  </si>
  <si>
    <t>外皮設計値</t>
    <rPh sb="0" eb="2">
      <t>ガイヒ</t>
    </rPh>
    <rPh sb="2" eb="5">
      <t>セッケイチ</t>
    </rPh>
    <phoneticPr fontId="1"/>
  </si>
  <si>
    <r>
      <t>基準η</t>
    </r>
    <r>
      <rPr>
        <vertAlign val="subscript"/>
        <sz val="10"/>
        <color theme="1"/>
        <rFont val="游ゴシック"/>
        <family val="3"/>
        <charset val="128"/>
        <scheme val="minor"/>
      </rPr>
      <t>AC</t>
    </r>
    <r>
      <rPr>
        <sz val="10"/>
        <color theme="1"/>
        <rFont val="游ゴシック"/>
        <family val="2"/>
        <charset val="128"/>
        <scheme val="minor"/>
      </rPr>
      <t>値</t>
    </r>
    <rPh sb="0" eb="2">
      <t>キジュン</t>
    </rPh>
    <rPh sb="5" eb="6">
      <t>アタイ</t>
    </rPh>
    <phoneticPr fontId="1"/>
  </si>
  <si>
    <r>
      <t>設計U</t>
    </r>
    <r>
      <rPr>
        <vertAlign val="subscript"/>
        <sz val="10"/>
        <color theme="1"/>
        <rFont val="游ゴシック"/>
        <family val="3"/>
        <charset val="128"/>
        <scheme val="minor"/>
      </rPr>
      <t>A</t>
    </r>
    <r>
      <rPr>
        <sz val="10"/>
        <color theme="1"/>
        <rFont val="游ゴシック"/>
        <family val="2"/>
        <charset val="128"/>
        <scheme val="minor"/>
      </rPr>
      <t>値</t>
    </r>
    <rPh sb="0" eb="2">
      <t>セッケイ</t>
    </rPh>
    <rPh sb="4" eb="5">
      <t>アタイ</t>
    </rPh>
    <phoneticPr fontId="1"/>
  </si>
  <si>
    <t>～</t>
    <phoneticPr fontId="1"/>
  </si>
  <si>
    <t>第2号</t>
  </si>
  <si>
    <t>）</t>
    <phoneticPr fontId="1"/>
  </si>
  <si>
    <t>・基準省令第１条第１項第１号イの基準（標準入力法）</t>
    <rPh sb="19" eb="24">
      <t>ヒョウジュンニュウリョクホウ</t>
    </rPh>
    <phoneticPr fontId="1"/>
  </si>
  <si>
    <t>・基準省令第１条第１項第１号ロの基準（モデル建物法）</t>
    <rPh sb="22" eb="25">
      <t>タテモノホウ</t>
    </rPh>
    <phoneticPr fontId="1"/>
  </si>
  <si>
    <t>・基準省令第１条第１項第２号イ(1)の基準（標準計算）</t>
    <rPh sb="22" eb="26">
      <t>ヒョウジュンケイサン</t>
    </rPh>
    <phoneticPr fontId="1"/>
  </si>
  <si>
    <t>・基準省令第１条第１項第２号ロ(1)の基準（標準計算）</t>
    <rPh sb="22" eb="26">
      <t>ヒョウジュンケイサン</t>
    </rPh>
    <phoneticPr fontId="1"/>
  </si>
  <si>
    <t>・基準省令第１条第１項第２号ロ(2)の基準（仕様基準）</t>
    <rPh sb="22" eb="26">
      <t>シヨウキジュン</t>
    </rPh>
    <phoneticPr fontId="1"/>
  </si>
  <si>
    <t>・基準省令第１条第１項第２号イ(2)の基準（仕様基準）</t>
    <rPh sb="22" eb="26">
      <t>シヨウキジュン</t>
    </rPh>
    <phoneticPr fontId="1"/>
  </si>
  <si>
    <t>基準値（</t>
    <rPh sb="0" eb="3">
      <t>キジュンチ</t>
    </rPh>
    <phoneticPr fontId="1"/>
  </si>
  <si>
    <t>非住宅部分のBEI</t>
    <rPh sb="0" eb="3">
      <t>ヒジュウタク</t>
    </rPh>
    <rPh sb="3" eb="5">
      <t>ブブン</t>
    </rPh>
    <phoneticPr fontId="1"/>
  </si>
  <si>
    <t>[GJ/年]</t>
    <rPh sb="4" eb="5">
      <t>ネン</t>
    </rPh>
    <phoneticPr fontId="1"/>
  </si>
  <si>
    <t>1.住戸の番号</t>
    <rPh sb="2" eb="4">
      <t>ジュウコ</t>
    </rPh>
    <rPh sb="5" eb="7">
      <t>バンゴウ</t>
    </rPh>
    <phoneticPr fontId="1"/>
  </si>
  <si>
    <t>2.住戸の存する階</t>
    <rPh sb="2" eb="4">
      <t>ジュウコ</t>
    </rPh>
    <rPh sb="5" eb="6">
      <t>ゾン</t>
    </rPh>
    <rPh sb="8" eb="9">
      <t>カイ</t>
    </rPh>
    <phoneticPr fontId="1"/>
  </si>
  <si>
    <t>3.専用部分の床面積</t>
    <rPh sb="2" eb="4">
      <t>センヨウ</t>
    </rPh>
    <rPh sb="4" eb="6">
      <t>ブブン</t>
    </rPh>
    <rPh sb="7" eb="10">
      <t>ユカメンセキ</t>
    </rPh>
    <phoneticPr fontId="1"/>
  </si>
  <si>
    <t>No</t>
  </si>
  <si>
    <t>タイプ名</t>
    <rPh sb="3" eb="4">
      <t>メイ</t>
    </rPh>
    <phoneticPr fontId="1"/>
  </si>
  <si>
    <t>(外壁、窓等通しての熱の損失の防止に関する事項)</t>
    <rPh sb="1" eb="3">
      <t>ガイヘキ</t>
    </rPh>
    <rPh sb="4" eb="6">
      <t>マドトウ</t>
    </rPh>
    <rPh sb="6" eb="7">
      <t>トオ</t>
    </rPh>
    <rPh sb="10" eb="11">
      <t>ネツ</t>
    </rPh>
    <rPh sb="12" eb="14">
      <t>ソンシツ</t>
    </rPh>
    <rPh sb="15" eb="17">
      <t>ボウシ</t>
    </rPh>
    <rPh sb="18" eb="19">
      <t>カン</t>
    </rPh>
    <rPh sb="21" eb="23">
      <t>ジコウ</t>
    </rPh>
    <phoneticPr fontId="1"/>
  </si>
  <si>
    <t>(一次エネルギー消費量に関する事項)</t>
    <rPh sb="1" eb="3">
      <t>イチジ</t>
    </rPh>
    <rPh sb="8" eb="11">
      <t>ショウヒリョウ</t>
    </rPh>
    <rPh sb="12" eb="13">
      <t>カン</t>
    </rPh>
    <rPh sb="15" eb="17">
      <t>ジコウ</t>
    </rPh>
    <phoneticPr fontId="1"/>
  </si>
  <si>
    <t>4.住戸のエネルギー消費性能</t>
    <rPh sb="2" eb="4">
      <t>ジュウコ</t>
    </rPh>
    <rPh sb="10" eb="14">
      <t>ショウヒセイノウ</t>
    </rPh>
    <phoneticPr fontId="1"/>
  </si>
  <si>
    <t>住戸に関する事項（第五面共同住宅等集約版）</t>
    <rPh sb="12" eb="16">
      <t>キョウドウジュウタク</t>
    </rPh>
    <rPh sb="16" eb="17">
      <t>トウ</t>
    </rPh>
    <rPh sb="17" eb="20">
      <t>シュウヤクバン</t>
    </rPh>
    <phoneticPr fontId="1"/>
  </si>
  <si>
    <t>地域の区分</t>
    <rPh sb="0" eb="2">
      <t>チイキ</t>
    </rPh>
    <rPh sb="3" eb="5">
      <t>クブン</t>
    </rPh>
    <phoneticPr fontId="1"/>
  </si>
  <si>
    <t>[W/㎡･K]</t>
    <phoneticPr fontId="1"/>
  </si>
  <si>
    <t>ー</t>
    <phoneticPr fontId="1"/>
  </si>
  <si>
    <t>基準値</t>
    <rPh sb="0" eb="3">
      <t>キジュンチ</t>
    </rPh>
    <phoneticPr fontId="1"/>
  </si>
  <si>
    <t>外皮平均
熱還流率</t>
    <rPh sb="0" eb="2">
      <t>ガイヒ</t>
    </rPh>
    <rPh sb="2" eb="4">
      <t>ヘイキン</t>
    </rPh>
    <rPh sb="5" eb="9">
      <t>ネツカンリュウリツ</t>
    </rPh>
    <phoneticPr fontId="1"/>
  </si>
  <si>
    <t>冷房期の
日射熱取得率</t>
    <rPh sb="0" eb="3">
      <t>レイボウキ</t>
    </rPh>
    <rPh sb="5" eb="7">
      <t>ニッシャ</t>
    </rPh>
    <rPh sb="7" eb="8">
      <t>ネツ</t>
    </rPh>
    <rPh sb="8" eb="11">
      <t>シュトクリツ</t>
    </rPh>
    <phoneticPr fontId="1"/>
  </si>
  <si>
    <r>
      <t>U</t>
    </r>
    <r>
      <rPr>
        <vertAlign val="subscript"/>
        <sz val="10"/>
        <color theme="1"/>
        <rFont val="游ゴシック"/>
        <family val="3"/>
        <charset val="128"/>
        <scheme val="minor"/>
      </rPr>
      <t>A</t>
    </r>
    <phoneticPr fontId="1"/>
  </si>
  <si>
    <r>
      <t>η</t>
    </r>
    <r>
      <rPr>
        <vertAlign val="subscript"/>
        <sz val="10"/>
        <color theme="1"/>
        <rFont val="游ゴシック"/>
        <family val="3"/>
        <charset val="128"/>
        <scheme val="minor"/>
      </rPr>
      <t>AC</t>
    </r>
    <phoneticPr fontId="1"/>
  </si>
  <si>
    <t>判定１</t>
    <rPh sb="0" eb="2">
      <t>ハンテイ</t>
    </rPh>
    <phoneticPr fontId="1"/>
  </si>
  <si>
    <t>判定２</t>
    <rPh sb="0" eb="2">
      <t>ハンテイ</t>
    </rPh>
    <phoneticPr fontId="1"/>
  </si>
  <si>
    <t>A</t>
  </si>
  <si>
    <t>B</t>
  </si>
  <si>
    <t>C</t>
  </si>
  <si>
    <t>D</t>
  </si>
  <si>
    <t>F</t>
  </si>
  <si>
    <t>G</t>
  </si>
  <si>
    <t>H</t>
  </si>
  <si>
    <t>I</t>
  </si>
  <si>
    <t>事務所</t>
    <rPh sb="0" eb="3">
      <t>ジムショ</t>
    </rPh>
    <phoneticPr fontId="1"/>
  </si>
  <si>
    <t>08470</t>
    <phoneticPr fontId="1"/>
  </si>
  <si>
    <t>（WHEC25/06/03_参考様式）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</si>
</sst>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;[Red]\-#,##0.0"/>
    <numFmt numFmtId="178" formatCode="0_ 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rgb="FF000000"/>
      <name val="游ゴシック"/>
      <family val="3"/>
      <charset val="128"/>
      <scheme val="minor"/>
    </font>
    <font>
      <vertAlign val="subscript"/>
      <sz val="10"/>
      <color theme="1"/>
      <name val="游ゴシック"/>
      <family val="3"/>
      <charset val="128"/>
      <scheme val="minor"/>
    </font>
    <font>
      <sz val="11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1" xfId="0" applyFont="1" applyBorder="1">
      <alignment vertical="center"/>
    </xf>
    <xf numFmtId="38" fontId="2" fillId="3" borderId="11" xfId="1" applyFont="1" applyFill="1" applyBorder="1" applyProtection="1">
      <alignment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2" fontId="2" fillId="3" borderId="11" xfId="0" applyNumberFormat="1" applyFont="1" applyFill="1" applyBorder="1" applyProtection="1">
      <alignment vertical="center"/>
      <protection locked="0"/>
    </xf>
    <xf numFmtId="0" fontId="2" fillId="0" borderId="16" xfId="0" applyFont="1" applyBorder="1" applyAlignment="1">
      <alignment horizontal="distributed" vertical="center"/>
    </xf>
    <xf numFmtId="0" fontId="2" fillId="0" borderId="16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3" xfId="0" applyFont="1" applyBorder="1" applyAlignment="1">
      <alignment horizontal="distributed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17" xfId="0" applyFont="1" applyBorder="1">
      <alignment vertical="center"/>
    </xf>
    <xf numFmtId="0" fontId="2" fillId="2" borderId="5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7" xfId="0" applyFont="1" applyFill="1" applyBorder="1" applyAlignment="1">
      <alignment horizontal="right" vertical="center"/>
    </xf>
    <xf numFmtId="0" fontId="2" fillId="2" borderId="6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3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77" fontId="2" fillId="3" borderId="11" xfId="1" applyNumberFormat="1" applyFont="1" applyFill="1" applyBorder="1" applyProtection="1">
      <alignment vertical="center"/>
      <protection locked="0"/>
    </xf>
    <xf numFmtId="0" fontId="7" fillId="2" borderId="10" xfId="0" applyFont="1" applyFill="1" applyBorder="1" applyAlignment="1">
      <alignment vertical="top" wrapText="1"/>
    </xf>
    <xf numFmtId="0" fontId="8" fillId="2" borderId="10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vertical="top" wrapText="1"/>
    </xf>
    <xf numFmtId="0" fontId="7" fillId="2" borderId="12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vertical="top" wrapText="1"/>
    </xf>
    <xf numFmtId="0" fontId="8" fillId="2" borderId="12" xfId="0" applyFont="1" applyFill="1" applyBorder="1" applyAlignment="1">
      <alignment vertical="top" wrapText="1"/>
    </xf>
    <xf numFmtId="0" fontId="7" fillId="2" borderId="12" xfId="0" applyFont="1" applyFill="1" applyBorder="1">
      <alignment vertical="center"/>
    </xf>
    <xf numFmtId="0" fontId="7" fillId="2" borderId="10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vertical="top" wrapText="1"/>
    </xf>
    <xf numFmtId="0" fontId="2" fillId="0" borderId="1" xfId="0" applyFont="1" applyBorder="1">
      <alignment vertical="center"/>
    </xf>
    <xf numFmtId="0" fontId="2" fillId="0" borderId="14" xfId="0" applyFont="1" applyBorder="1" applyAlignment="1">
      <alignment horizontal="left" vertical="center" indent="2"/>
    </xf>
    <xf numFmtId="0" fontId="2" fillId="0" borderId="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4" xfId="0" applyFont="1" applyBorder="1" applyAlignment="1">
      <alignment horizontal="left" vertical="center" indent="4"/>
    </xf>
    <xf numFmtId="0" fontId="9" fillId="0" borderId="12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2" fontId="2" fillId="0" borderId="10" xfId="0" applyNumberFormat="1" applyFont="1" applyBorder="1">
      <alignment vertical="center"/>
    </xf>
    <xf numFmtId="0" fontId="2" fillId="3" borderId="15" xfId="0" applyFont="1" applyFill="1" applyBorder="1" applyAlignment="1">
      <alignment horizontal="center" vertical="center"/>
    </xf>
    <xf numFmtId="2" fontId="2" fillId="0" borderId="11" xfId="0" applyNumberFormat="1" applyFont="1" applyBorder="1">
      <alignment vertical="center"/>
    </xf>
    <xf numFmtId="2" fontId="2" fillId="0" borderId="12" xfId="0" applyNumberFormat="1" applyFont="1" applyBorder="1">
      <alignment vertical="center"/>
    </xf>
    <xf numFmtId="2" fontId="2" fillId="0" borderId="13" xfId="0" applyNumberFormat="1" applyFont="1" applyBorder="1">
      <alignment vertical="center"/>
    </xf>
    <xf numFmtId="0" fontId="9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177" fontId="2" fillId="0" borderId="0" xfId="0" applyNumberFormat="1" applyFont="1">
      <alignment vertical="center"/>
    </xf>
    <xf numFmtId="40" fontId="2" fillId="3" borderId="11" xfId="1" applyNumberFormat="1" applyFont="1" applyFill="1" applyBorder="1" applyProtection="1">
      <alignment vertical="center"/>
      <protection locked="0"/>
    </xf>
    <xf numFmtId="0" fontId="8" fillId="2" borderId="12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shrinkToFit="1"/>
    </xf>
    <xf numFmtId="40" fontId="2" fillId="3" borderId="18" xfId="1" applyNumberFormat="1" applyFont="1" applyFill="1" applyBorder="1" applyProtection="1">
      <alignment vertical="center"/>
      <protection locked="0"/>
    </xf>
    <xf numFmtId="177" fontId="2" fillId="3" borderId="18" xfId="1" applyNumberFormat="1" applyFont="1" applyFill="1" applyBorder="1" applyProtection="1">
      <alignment vertical="center"/>
      <protection locked="0"/>
    </xf>
    <xf numFmtId="38" fontId="2" fillId="3" borderId="18" xfId="1" applyFont="1" applyFill="1" applyBorder="1" applyProtection="1">
      <alignment vertical="center"/>
      <protection locked="0"/>
    </xf>
    <xf numFmtId="40" fontId="2" fillId="3" borderId="13" xfId="1" applyNumberFormat="1" applyFont="1" applyFill="1" applyBorder="1" applyProtection="1">
      <alignment vertical="center"/>
      <protection locked="0"/>
    </xf>
    <xf numFmtId="177" fontId="2" fillId="3" borderId="13" xfId="1" applyNumberFormat="1" applyFont="1" applyFill="1" applyBorder="1" applyProtection="1">
      <alignment vertical="center"/>
      <protection locked="0"/>
    </xf>
    <xf numFmtId="38" fontId="2" fillId="3" borderId="13" xfId="1" applyFont="1" applyFill="1" applyBorder="1" applyProtection="1">
      <alignment vertical="center"/>
      <protection locked="0"/>
    </xf>
    <xf numFmtId="0" fontId="2" fillId="0" borderId="0" xfId="0" applyFont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2" fillId="0" borderId="15" xfId="0" applyFont="1" applyBorder="1">
      <alignment vertical="center"/>
    </xf>
    <xf numFmtId="0" fontId="7" fillId="2" borderId="10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2" fontId="2" fillId="3" borderId="18" xfId="0" applyNumberFormat="1" applyFont="1" applyFill="1" applyBorder="1" applyProtection="1">
      <alignment vertical="center"/>
      <protection locked="0"/>
    </xf>
    <xf numFmtId="2" fontId="2" fillId="3" borderId="13" xfId="0" applyNumberFormat="1" applyFont="1" applyFill="1" applyBorder="1" applyProtection="1">
      <alignment vertical="center"/>
      <protection locked="0"/>
    </xf>
    <xf numFmtId="0" fontId="2" fillId="3" borderId="18" xfId="0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0" borderId="12" xfId="0" applyFont="1" applyBorder="1">
      <alignment vertical="center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2" fontId="2" fillId="3" borderId="19" xfId="0" applyNumberFormat="1" applyFont="1" applyFill="1" applyBorder="1" applyProtection="1">
      <alignment vertical="center"/>
      <protection locked="0"/>
    </xf>
    <xf numFmtId="40" fontId="2" fillId="3" borderId="19" xfId="1" applyNumberFormat="1" applyFont="1" applyFill="1" applyBorder="1" applyProtection="1">
      <alignment vertical="center"/>
      <protection locked="0"/>
    </xf>
    <xf numFmtId="177" fontId="2" fillId="3" borderId="19" xfId="1" applyNumberFormat="1" applyFont="1" applyFill="1" applyBorder="1" applyProtection="1">
      <alignment vertical="center"/>
      <protection locked="0"/>
    </xf>
    <xf numFmtId="38" fontId="2" fillId="3" borderId="19" xfId="1" applyFont="1" applyFill="1" applyBorder="1" applyProtection="1">
      <alignment vertical="center"/>
      <protection locked="0"/>
    </xf>
    <xf numFmtId="2" fontId="2" fillId="0" borderId="19" xfId="0" applyNumberFormat="1" applyFont="1" applyBorder="1">
      <alignment vertical="center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2" fontId="2" fillId="3" borderId="20" xfId="0" applyNumberFormat="1" applyFont="1" applyFill="1" applyBorder="1" applyProtection="1">
      <alignment vertical="center"/>
      <protection locked="0"/>
    </xf>
    <xf numFmtId="40" fontId="2" fillId="3" borderId="20" xfId="1" applyNumberFormat="1" applyFont="1" applyFill="1" applyBorder="1" applyProtection="1">
      <alignment vertical="center"/>
      <protection locked="0"/>
    </xf>
    <xf numFmtId="177" fontId="2" fillId="3" borderId="20" xfId="1" applyNumberFormat="1" applyFont="1" applyFill="1" applyBorder="1" applyProtection="1">
      <alignment vertical="center"/>
      <protection locked="0"/>
    </xf>
    <xf numFmtId="38" fontId="2" fillId="3" borderId="20" xfId="1" applyFont="1" applyFill="1" applyBorder="1" applyProtection="1">
      <alignment vertical="center"/>
      <protection locked="0"/>
    </xf>
    <xf numFmtId="2" fontId="2" fillId="0" borderId="20" xfId="0" applyNumberFormat="1" applyFont="1" applyBorder="1">
      <alignment vertical="center"/>
    </xf>
    <xf numFmtId="2" fontId="2" fillId="0" borderId="18" xfId="0" applyNumberFormat="1" applyFont="1" applyBorder="1">
      <alignment vertical="center"/>
    </xf>
    <xf numFmtId="40" fontId="2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77" fontId="2" fillId="0" borderId="16" xfId="0" applyNumberFormat="1" applyFont="1" applyBorder="1" applyAlignment="1">
      <alignment horizontal="center" vertical="center"/>
    </xf>
    <xf numFmtId="49" fontId="2" fillId="3" borderId="16" xfId="0" quotePrefix="1" applyNumberFormat="1" applyFont="1" applyFill="1" applyBorder="1" applyAlignment="1">
      <alignment horizontal="center" vertical="center" shrinkToFit="1"/>
    </xf>
    <xf numFmtId="49" fontId="2" fillId="3" borderId="16" xfId="0" applyNumberFormat="1" applyFont="1" applyFill="1" applyBorder="1" applyAlignment="1">
      <alignment horizontal="center" vertical="center" shrinkToFit="1"/>
    </xf>
    <xf numFmtId="178" fontId="2" fillId="3" borderId="16" xfId="0" quotePrefix="1" applyNumberFormat="1" applyFont="1" applyFill="1" applyBorder="1" applyAlignment="1">
      <alignment horizontal="center" vertical="center" shrinkToFit="1"/>
    </xf>
    <xf numFmtId="178" fontId="2" fillId="3" borderId="16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distributed" vertical="center"/>
    </xf>
    <xf numFmtId="0" fontId="2" fillId="2" borderId="15" xfId="0" applyFont="1" applyFill="1" applyBorder="1" applyAlignment="1">
      <alignment horizontal="distributed" vertical="center"/>
    </xf>
    <xf numFmtId="0" fontId="2" fillId="2" borderId="2" xfId="0" applyFont="1" applyFill="1" applyBorder="1" applyAlignment="1">
      <alignment horizontal="distributed" vertical="center"/>
    </xf>
    <xf numFmtId="0" fontId="2" fillId="2" borderId="4" xfId="0" applyFont="1" applyFill="1" applyBorder="1" applyAlignment="1">
      <alignment horizontal="distributed" vertical="center"/>
    </xf>
    <xf numFmtId="0" fontId="2" fillId="3" borderId="16" xfId="0" applyFont="1" applyFill="1" applyBorder="1" applyAlignment="1">
      <alignment horizontal="right" vertical="center"/>
    </xf>
    <xf numFmtId="49" fontId="2" fillId="3" borderId="16" xfId="0" quotePrefix="1" applyNumberFormat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0" fontId="2" fillId="3" borderId="0" xfId="1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177" fontId="2" fillId="0" borderId="1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3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/>
    </xf>
    <xf numFmtId="177" fontId="2" fillId="3" borderId="1" xfId="1" applyNumberFormat="1" applyFont="1" applyFill="1" applyBorder="1" applyAlignment="1">
      <alignment horizontal="right" vertical="center"/>
    </xf>
    <xf numFmtId="38" fontId="2" fillId="3" borderId="1" xfId="1" applyFont="1" applyFill="1" applyBorder="1" applyAlignment="1">
      <alignment horizontal="right" vertical="center"/>
    </xf>
    <xf numFmtId="0" fontId="2" fillId="0" borderId="14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3" borderId="7" xfId="0" applyFont="1" applyFill="1" applyBorder="1" applyAlignment="1">
      <alignment horizontal="center" vertical="center"/>
    </xf>
    <xf numFmtId="177" fontId="2" fillId="0" borderId="1" xfId="1" applyNumberFormat="1" applyFont="1" applyBorder="1" applyAlignment="1">
      <alignment horizontal="right" vertical="center"/>
    </xf>
    <xf numFmtId="38" fontId="2" fillId="0" borderId="1" xfId="1" applyFont="1" applyBorder="1" applyAlignment="1">
      <alignment horizontal="right" vertical="center"/>
    </xf>
    <xf numFmtId="38" fontId="2" fillId="0" borderId="1" xfId="1" applyFont="1" applyFill="1" applyBorder="1" applyAlignment="1">
      <alignment horizontal="right" vertical="center"/>
    </xf>
    <xf numFmtId="0" fontId="2" fillId="0" borderId="14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</cellXfs>
  <cellStyles count="2">
    <cellStyle name="桁区切り" xfId="1" builtinId="6"/>
    <cellStyle name="標準" xfId="0" builtinId="0"/>
  </cellStyles>
  <dxfs count="52">
    <dxf>
      <font>
        <b/>
        <i val="0"/>
        <strike val="0"/>
        <color rgb="FFFF0000"/>
      </font>
    </dxf>
    <dxf>
      <font>
        <b/>
        <i val="0"/>
        <strike val="0"/>
        <color theme="8"/>
      </font>
    </dxf>
    <dxf>
      <font>
        <b/>
        <i val="0"/>
        <strike val="0"/>
        <color rgb="FFFF0000"/>
      </font>
    </dxf>
    <dxf>
      <font>
        <b/>
        <i val="0"/>
        <strike val="0"/>
        <color theme="8"/>
      </font>
    </dxf>
    <dxf>
      <font>
        <b/>
        <i val="0"/>
        <strike val="0"/>
        <color rgb="FFFF0000"/>
      </font>
    </dxf>
    <dxf>
      <font>
        <b/>
        <i val="0"/>
        <strike val="0"/>
        <color theme="8"/>
      </font>
    </dxf>
    <dxf>
      <font>
        <b/>
        <i val="0"/>
        <strike val="0"/>
        <color rgb="FFFF0000"/>
      </font>
    </dxf>
    <dxf>
      <font>
        <b/>
        <i val="0"/>
        <strike val="0"/>
        <color theme="8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theme="8"/>
      </font>
    </dxf>
    <dxf>
      <font>
        <b/>
        <i val="0"/>
        <strike val="0"/>
        <color rgb="FFFF0000"/>
      </font>
    </dxf>
    <dxf>
      <font>
        <b/>
        <i val="0"/>
        <strike val="0"/>
        <color theme="8"/>
      </font>
    </dxf>
    <dxf>
      <font>
        <b/>
        <i val="0"/>
        <strike val="0"/>
        <color rgb="FFFF0000"/>
      </font>
    </dxf>
    <dxf>
      <font>
        <b/>
        <i val="0"/>
        <strike val="0"/>
        <color theme="8"/>
      </font>
    </dxf>
    <dxf>
      <font>
        <b/>
        <i val="0"/>
        <strike val="0"/>
        <color rgb="FFFF0000"/>
      </font>
    </dxf>
    <dxf>
      <font>
        <b/>
        <i val="0"/>
        <strike val="0"/>
        <color theme="8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901C7"/>
      <color rgb="FF12019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B1:AB63"/>
  <sheetViews>
    <sheetView showGridLines="0" tabSelected="1" view="pageBreakPreview" zoomScaleNormal="100" zoomScaleSheetLayoutView="100" workbookViewId="0">
      <selection activeCell="H8" sqref="H8:K8"/>
    </sheetView>
  </sheetViews>
  <sheetFormatPr defaultColWidth="9" defaultRowHeight="16.2" x14ac:dyDescent="0.45"/>
  <cols>
    <col min="1" max="1" width="1.59765625" style="1" customWidth="1"/>
    <col min="2" max="3" width="10.59765625" style="1" customWidth="1"/>
    <col min="4" max="28" width="2.69921875" style="1" customWidth="1"/>
    <col min="29" max="29" width="1.59765625" style="1" customWidth="1"/>
    <col min="30" max="16384" width="9" style="1"/>
  </cols>
  <sheetData>
    <row r="1" spans="2:28" ht="10.050000000000001" customHeight="1" x14ac:dyDescent="0.45"/>
    <row r="2" spans="2:28" ht="18" customHeight="1" x14ac:dyDescent="0.45">
      <c r="B2" s="1" t="s">
        <v>13</v>
      </c>
    </row>
    <row r="3" spans="2:28" ht="18" customHeight="1" x14ac:dyDescent="0.45">
      <c r="B3" s="111" t="s">
        <v>14</v>
      </c>
      <c r="C3" s="112"/>
      <c r="D3" s="10"/>
      <c r="E3" s="115"/>
      <c r="F3" s="115"/>
      <c r="G3" s="115"/>
      <c r="H3" s="115"/>
      <c r="I3" s="11" t="s">
        <v>22</v>
      </c>
      <c r="J3" s="116"/>
      <c r="K3" s="106"/>
      <c r="L3" s="11" t="s">
        <v>24</v>
      </c>
      <c r="M3" s="115"/>
      <c r="N3" s="115"/>
      <c r="O3" s="115"/>
      <c r="P3" s="115"/>
      <c r="Q3" s="11" t="s">
        <v>22</v>
      </c>
      <c r="R3" s="106"/>
      <c r="S3" s="106"/>
      <c r="T3" s="11" t="s">
        <v>24</v>
      </c>
      <c r="U3" s="115"/>
      <c r="V3" s="115"/>
      <c r="W3" s="115"/>
      <c r="X3" s="115"/>
      <c r="Y3" s="11" t="s">
        <v>22</v>
      </c>
      <c r="Z3" s="105"/>
      <c r="AA3" s="106"/>
      <c r="AB3" s="12" t="s">
        <v>24</v>
      </c>
    </row>
    <row r="4" spans="2:28" ht="18" customHeight="1" x14ac:dyDescent="0.45">
      <c r="B4" s="111" t="s">
        <v>15</v>
      </c>
      <c r="C4" s="112"/>
      <c r="D4" s="10"/>
      <c r="E4" s="103" t="s">
        <v>18</v>
      </c>
      <c r="F4" s="103"/>
      <c r="G4" s="103"/>
      <c r="H4" s="103"/>
      <c r="I4" s="11"/>
      <c r="J4" s="107"/>
      <c r="K4" s="108"/>
      <c r="L4" s="11" t="s">
        <v>17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2"/>
    </row>
    <row r="5" spans="2:28" ht="18" customHeight="1" x14ac:dyDescent="0.45">
      <c r="B5" s="113" t="s">
        <v>16</v>
      </c>
      <c r="C5" s="114"/>
      <c r="D5" s="13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5"/>
    </row>
    <row r="6" spans="2:28" ht="16.5" customHeight="1" x14ac:dyDescent="0.45">
      <c r="B6" s="21"/>
      <c r="C6" s="22"/>
      <c r="G6" s="118" t="s">
        <v>20</v>
      </c>
      <c r="H6" s="118"/>
      <c r="I6" s="118"/>
      <c r="J6" s="118"/>
      <c r="K6" s="118"/>
      <c r="L6" s="118"/>
      <c r="M6" s="118"/>
      <c r="N6" s="109" t="s">
        <v>28</v>
      </c>
      <c r="O6" s="109"/>
      <c r="P6" s="109"/>
      <c r="Q6" s="109"/>
      <c r="R6" s="109"/>
      <c r="S6" s="109"/>
      <c r="T6" s="109"/>
      <c r="U6" s="109" t="s">
        <v>21</v>
      </c>
      <c r="V6" s="109"/>
      <c r="W6" s="109"/>
      <c r="X6" s="109"/>
      <c r="Y6" s="109"/>
      <c r="Z6" s="109"/>
      <c r="AA6" s="109"/>
      <c r="AB6" s="110"/>
    </row>
    <row r="7" spans="2:28" ht="18" customHeight="1" x14ac:dyDescent="0.45">
      <c r="B7" s="21"/>
      <c r="C7" s="22"/>
      <c r="H7" s="18"/>
      <c r="I7" s="18"/>
      <c r="J7" s="18"/>
      <c r="K7" s="18"/>
      <c r="L7" s="18"/>
      <c r="M7" s="18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10"/>
    </row>
    <row r="8" spans="2:28" ht="18" customHeight="1" x14ac:dyDescent="0.45">
      <c r="B8" s="21"/>
      <c r="C8" s="23" t="s">
        <v>19</v>
      </c>
      <c r="D8" s="19"/>
      <c r="G8" s="1" t="s">
        <v>22</v>
      </c>
      <c r="H8" s="120"/>
      <c r="I8" s="120"/>
      <c r="J8" s="120"/>
      <c r="K8" s="120"/>
      <c r="L8" s="119" t="s">
        <v>23</v>
      </c>
      <c r="M8" s="119"/>
      <c r="N8" s="1" t="s">
        <v>22</v>
      </c>
      <c r="O8" s="120"/>
      <c r="P8" s="120"/>
      <c r="Q8" s="120"/>
      <c r="R8" s="120"/>
      <c r="S8" s="119" t="s">
        <v>23</v>
      </c>
      <c r="T8" s="119"/>
      <c r="U8" s="1" t="s">
        <v>22</v>
      </c>
      <c r="V8" s="120"/>
      <c r="W8" s="120"/>
      <c r="X8" s="120"/>
      <c r="Y8" s="120"/>
      <c r="Z8" s="119" t="s">
        <v>23</v>
      </c>
      <c r="AA8" s="119"/>
      <c r="AB8" s="20"/>
    </row>
    <row r="9" spans="2:28" ht="18" customHeight="1" x14ac:dyDescent="0.45">
      <c r="B9" s="21"/>
      <c r="C9" s="23" t="s">
        <v>25</v>
      </c>
      <c r="D9" s="117" t="s">
        <v>27</v>
      </c>
      <c r="E9" s="117"/>
      <c r="F9" s="117"/>
      <c r="G9" s="1" t="s">
        <v>22</v>
      </c>
      <c r="H9" s="120"/>
      <c r="I9" s="120"/>
      <c r="J9" s="120"/>
      <c r="K9" s="120"/>
      <c r="L9" s="119" t="s">
        <v>23</v>
      </c>
      <c r="M9" s="119"/>
      <c r="N9" s="1" t="s">
        <v>22</v>
      </c>
      <c r="O9" s="120"/>
      <c r="P9" s="120"/>
      <c r="Q9" s="120"/>
      <c r="R9" s="120"/>
      <c r="S9" s="119" t="s">
        <v>23</v>
      </c>
      <c r="T9" s="119"/>
      <c r="U9" s="1" t="s">
        <v>22</v>
      </c>
      <c r="V9" s="120"/>
      <c r="W9" s="120"/>
      <c r="X9" s="120"/>
      <c r="Y9" s="120"/>
      <c r="Z9" s="119" t="s">
        <v>23</v>
      </c>
      <c r="AA9" s="119"/>
      <c r="AB9" s="20"/>
    </row>
    <row r="10" spans="2:28" ht="18" customHeight="1" x14ac:dyDescent="0.45">
      <c r="B10" s="21"/>
      <c r="C10" s="22"/>
      <c r="D10" s="117" t="s">
        <v>26</v>
      </c>
      <c r="E10" s="117"/>
      <c r="F10" s="117"/>
      <c r="G10" s="1" t="s">
        <v>22</v>
      </c>
      <c r="H10" s="120"/>
      <c r="I10" s="120"/>
      <c r="J10" s="120"/>
      <c r="K10" s="120"/>
      <c r="L10" s="119" t="s">
        <v>23</v>
      </c>
      <c r="M10" s="119"/>
      <c r="N10" s="1" t="s">
        <v>22</v>
      </c>
      <c r="O10" s="120"/>
      <c r="P10" s="120"/>
      <c r="Q10" s="120"/>
      <c r="R10" s="120"/>
      <c r="S10" s="119" t="s">
        <v>23</v>
      </c>
      <c r="T10" s="119"/>
      <c r="U10" s="1" t="s">
        <v>22</v>
      </c>
      <c r="V10" s="120"/>
      <c r="W10" s="120"/>
      <c r="X10" s="120"/>
      <c r="Y10" s="120"/>
      <c r="Z10" s="119" t="s">
        <v>23</v>
      </c>
      <c r="AA10" s="119"/>
      <c r="AB10" s="20"/>
    </row>
    <row r="11" spans="2:28" ht="18" customHeight="1" x14ac:dyDescent="0.45">
      <c r="B11" s="21"/>
      <c r="C11" s="23" t="s">
        <v>29</v>
      </c>
      <c r="D11" s="117" t="s">
        <v>27</v>
      </c>
      <c r="E11" s="117"/>
      <c r="F11" s="117"/>
      <c r="G11" s="1" t="s">
        <v>22</v>
      </c>
      <c r="H11" s="120"/>
      <c r="I11" s="120"/>
      <c r="J11" s="120"/>
      <c r="K11" s="120"/>
      <c r="L11" s="119" t="s">
        <v>23</v>
      </c>
      <c r="M11" s="119"/>
      <c r="N11" s="1" t="s">
        <v>22</v>
      </c>
      <c r="O11" s="120"/>
      <c r="P11" s="120"/>
      <c r="Q11" s="120"/>
      <c r="R11" s="120"/>
      <c r="S11" s="119" t="s">
        <v>23</v>
      </c>
      <c r="T11" s="119"/>
      <c r="U11" s="1" t="s">
        <v>22</v>
      </c>
      <c r="V11" s="120"/>
      <c r="W11" s="120"/>
      <c r="X11" s="120"/>
      <c r="Y11" s="120"/>
      <c r="Z11" s="119" t="s">
        <v>23</v>
      </c>
      <c r="AA11" s="119"/>
      <c r="AB11" s="20"/>
    </row>
    <row r="12" spans="2:28" ht="18" customHeight="1" x14ac:dyDescent="0.45">
      <c r="B12" s="24"/>
      <c r="C12" s="25"/>
      <c r="D12" s="121" t="s">
        <v>30</v>
      </c>
      <c r="E12" s="121"/>
      <c r="F12" s="121"/>
      <c r="G12" s="16" t="s">
        <v>22</v>
      </c>
      <c r="H12" s="120"/>
      <c r="I12" s="120"/>
      <c r="J12" s="120"/>
      <c r="K12" s="120"/>
      <c r="L12" s="122" t="s">
        <v>23</v>
      </c>
      <c r="M12" s="122"/>
      <c r="N12" s="16" t="s">
        <v>22</v>
      </c>
      <c r="O12" s="120"/>
      <c r="P12" s="120"/>
      <c r="Q12" s="120"/>
      <c r="R12" s="120"/>
      <c r="S12" s="122" t="s">
        <v>23</v>
      </c>
      <c r="T12" s="122"/>
      <c r="U12" s="16" t="s">
        <v>22</v>
      </c>
      <c r="V12" s="120"/>
      <c r="W12" s="120"/>
      <c r="X12" s="120"/>
      <c r="Y12" s="120"/>
      <c r="Z12" s="122" t="s">
        <v>23</v>
      </c>
      <c r="AA12" s="122"/>
      <c r="AB12" s="17"/>
    </row>
    <row r="13" spans="2:28" ht="18" customHeight="1" x14ac:dyDescent="0.45">
      <c r="B13" s="127" t="s">
        <v>31</v>
      </c>
      <c r="C13" s="128"/>
      <c r="D13" s="14" t="s">
        <v>32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5"/>
    </row>
    <row r="14" spans="2:28" ht="18" customHeight="1" x14ac:dyDescent="0.45">
      <c r="B14" s="129"/>
      <c r="C14" s="130"/>
      <c r="E14" s="26"/>
      <c r="F14" s="124" t="s">
        <v>33</v>
      </c>
      <c r="G14" s="124"/>
      <c r="H14" s="124"/>
      <c r="I14" s="124"/>
      <c r="J14" s="124"/>
      <c r="K14" s="124"/>
      <c r="L14" s="124"/>
      <c r="M14" s="26"/>
      <c r="N14" s="124" t="s">
        <v>34</v>
      </c>
      <c r="O14" s="124"/>
      <c r="P14" s="124"/>
      <c r="Q14" s="124"/>
      <c r="R14" s="124"/>
      <c r="S14" s="124"/>
      <c r="T14" s="124"/>
      <c r="U14" s="26"/>
      <c r="V14" s="124" t="s">
        <v>35</v>
      </c>
      <c r="W14" s="124"/>
      <c r="X14" s="124"/>
      <c r="Y14" s="124"/>
      <c r="Z14" s="124"/>
      <c r="AA14" s="124"/>
      <c r="AB14" s="125"/>
    </row>
    <row r="15" spans="2:28" ht="18" customHeight="1" x14ac:dyDescent="0.45">
      <c r="B15" s="21"/>
      <c r="C15" s="22"/>
      <c r="E15" s="26"/>
      <c r="F15" s="124" t="s">
        <v>36</v>
      </c>
      <c r="G15" s="124"/>
      <c r="H15" s="124"/>
      <c r="I15" s="124"/>
      <c r="J15" s="124"/>
      <c r="K15" s="124"/>
      <c r="L15" s="124"/>
      <c r="AB15" s="20"/>
    </row>
    <row r="16" spans="2:28" ht="18" customHeight="1" x14ac:dyDescent="0.45">
      <c r="B16" s="21"/>
      <c r="C16" s="22"/>
      <c r="D16" s="1" t="s">
        <v>37</v>
      </c>
      <c r="AB16" s="20"/>
    </row>
    <row r="17" spans="2:28" ht="18" customHeight="1" x14ac:dyDescent="0.45">
      <c r="B17" s="21"/>
      <c r="C17" s="22"/>
      <c r="F17" s="1" t="s">
        <v>38</v>
      </c>
      <c r="J17" s="26"/>
      <c r="K17" s="1" t="s">
        <v>64</v>
      </c>
      <c r="AB17" s="20"/>
    </row>
    <row r="18" spans="2:28" ht="18" customHeight="1" x14ac:dyDescent="0.45">
      <c r="B18" s="21"/>
      <c r="C18" s="22"/>
      <c r="J18" s="26"/>
      <c r="K18" s="1" t="s">
        <v>65</v>
      </c>
      <c r="AB18" s="20"/>
    </row>
    <row r="19" spans="2:28" ht="18" customHeight="1" x14ac:dyDescent="0.45">
      <c r="B19" s="21"/>
      <c r="C19" s="22"/>
      <c r="J19" s="26"/>
      <c r="K19" s="1" t="s">
        <v>39</v>
      </c>
      <c r="AB19" s="20"/>
    </row>
    <row r="20" spans="2:28" ht="18" customHeight="1" x14ac:dyDescent="0.45">
      <c r="B20" s="21"/>
      <c r="C20" s="22"/>
      <c r="K20" s="1" t="s">
        <v>22</v>
      </c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" t="s">
        <v>24</v>
      </c>
      <c r="AB20" s="20"/>
    </row>
    <row r="21" spans="2:28" ht="18" customHeight="1" x14ac:dyDescent="0.45">
      <c r="B21" s="21"/>
      <c r="C21" s="22"/>
      <c r="F21" s="1" t="s">
        <v>40</v>
      </c>
      <c r="AB21" s="20"/>
    </row>
    <row r="22" spans="2:28" ht="18" customHeight="1" x14ac:dyDescent="0.45">
      <c r="B22" s="21"/>
      <c r="C22" s="22"/>
      <c r="F22" s="27" t="s">
        <v>41</v>
      </c>
      <c r="AB22" s="20"/>
    </row>
    <row r="23" spans="2:28" ht="18" customHeight="1" x14ac:dyDescent="0.45">
      <c r="B23" s="21"/>
      <c r="C23" s="22"/>
      <c r="J23" s="26"/>
      <c r="K23" s="1" t="s">
        <v>66</v>
      </c>
      <c r="AB23" s="20"/>
    </row>
    <row r="24" spans="2:28" ht="18" customHeight="1" x14ac:dyDescent="0.45">
      <c r="B24" s="21"/>
      <c r="C24" s="22"/>
      <c r="J24" s="26"/>
      <c r="K24" s="1" t="s">
        <v>69</v>
      </c>
      <c r="AB24" s="20"/>
    </row>
    <row r="25" spans="2:28" ht="18" customHeight="1" x14ac:dyDescent="0.45">
      <c r="B25" s="21"/>
      <c r="C25" s="22"/>
      <c r="J25" s="26"/>
      <c r="K25" s="1" t="s">
        <v>39</v>
      </c>
      <c r="AB25" s="20"/>
    </row>
    <row r="26" spans="2:28" ht="18" customHeight="1" x14ac:dyDescent="0.45">
      <c r="B26" s="21"/>
      <c r="C26" s="22"/>
      <c r="K26" s="1" t="s">
        <v>22</v>
      </c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" t="s">
        <v>24</v>
      </c>
      <c r="AB26" s="20"/>
    </row>
    <row r="27" spans="2:28" ht="18" customHeight="1" x14ac:dyDescent="0.45">
      <c r="B27" s="21"/>
      <c r="C27" s="22"/>
      <c r="F27" s="1" t="s">
        <v>42</v>
      </c>
      <c r="AB27" s="20"/>
    </row>
    <row r="28" spans="2:28" ht="18" customHeight="1" x14ac:dyDescent="0.45">
      <c r="B28" s="21"/>
      <c r="C28" s="22"/>
      <c r="J28" s="26"/>
      <c r="K28" s="1" t="s">
        <v>67</v>
      </c>
      <c r="AB28" s="20"/>
    </row>
    <row r="29" spans="2:28" ht="18" customHeight="1" x14ac:dyDescent="0.45">
      <c r="B29" s="21"/>
      <c r="C29" s="22"/>
      <c r="J29" s="26"/>
      <c r="K29" s="1" t="s">
        <v>68</v>
      </c>
      <c r="AB29" s="20"/>
    </row>
    <row r="30" spans="2:28" ht="18" customHeight="1" x14ac:dyDescent="0.45">
      <c r="B30" s="21"/>
      <c r="C30" s="22"/>
      <c r="J30" s="26"/>
      <c r="K30" s="1" t="s">
        <v>39</v>
      </c>
      <c r="AB30" s="20"/>
    </row>
    <row r="31" spans="2:28" ht="18" customHeight="1" x14ac:dyDescent="0.45">
      <c r="B31" s="21"/>
      <c r="C31" s="22"/>
      <c r="K31" s="1" t="s">
        <v>22</v>
      </c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" t="s">
        <v>24</v>
      </c>
      <c r="AB31" s="20"/>
    </row>
    <row r="32" spans="2:28" ht="18" customHeight="1" x14ac:dyDescent="0.45">
      <c r="B32" s="21"/>
      <c r="C32" s="22"/>
      <c r="J32" s="1" t="s">
        <v>43</v>
      </c>
      <c r="W32" s="1" t="s">
        <v>22</v>
      </c>
      <c r="X32" s="126"/>
      <c r="Y32" s="126"/>
      <c r="Z32" s="126"/>
      <c r="AA32" s="1" t="s">
        <v>24</v>
      </c>
      <c r="AB32" s="20"/>
    </row>
    <row r="33" spans="2:28" ht="10.050000000000001" customHeight="1" x14ac:dyDescent="0.45">
      <c r="B33" s="21"/>
      <c r="C33" s="22"/>
      <c r="AB33" s="20"/>
    </row>
    <row r="34" spans="2:28" ht="18" customHeight="1" x14ac:dyDescent="0.45">
      <c r="B34" s="21"/>
      <c r="C34" s="22"/>
      <c r="E34" s="132" t="s">
        <v>44</v>
      </c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33"/>
      <c r="AB34" s="20"/>
    </row>
    <row r="35" spans="2:28" ht="18" customHeight="1" x14ac:dyDescent="0.45">
      <c r="B35" s="21"/>
      <c r="C35" s="22"/>
      <c r="E35" s="141" t="s">
        <v>71</v>
      </c>
      <c r="F35" s="142"/>
      <c r="G35" s="142"/>
      <c r="H35" s="142"/>
      <c r="I35" s="142"/>
      <c r="J35" s="143"/>
      <c r="K35" s="131" t="s">
        <v>48</v>
      </c>
      <c r="L35" s="131"/>
      <c r="M35" s="131"/>
      <c r="N35" s="131"/>
      <c r="O35" s="131"/>
      <c r="P35" s="131" t="s">
        <v>49</v>
      </c>
      <c r="Q35" s="131"/>
      <c r="R35" s="131"/>
      <c r="S35" s="131"/>
      <c r="T35" s="131"/>
      <c r="U35" s="131" t="s">
        <v>50</v>
      </c>
      <c r="V35" s="131"/>
      <c r="W35" s="131"/>
      <c r="X35" s="131"/>
      <c r="Y35" s="131"/>
      <c r="Z35" s="131" t="s">
        <v>51</v>
      </c>
      <c r="AA35" s="131"/>
      <c r="AB35" s="20"/>
    </row>
    <row r="36" spans="2:28" ht="18" customHeight="1" x14ac:dyDescent="0.45">
      <c r="B36" s="21"/>
      <c r="C36" s="22"/>
      <c r="E36" s="144" t="s">
        <v>70</v>
      </c>
      <c r="F36" s="121"/>
      <c r="G36" s="121"/>
      <c r="H36" s="145"/>
      <c r="I36" s="145"/>
      <c r="J36" s="17" t="s">
        <v>63</v>
      </c>
      <c r="K36" s="131" t="s">
        <v>72</v>
      </c>
      <c r="L36" s="131"/>
      <c r="M36" s="131"/>
      <c r="N36" s="131"/>
      <c r="O36" s="131"/>
      <c r="P36" s="131" t="s">
        <v>72</v>
      </c>
      <c r="Q36" s="131"/>
      <c r="R36" s="131"/>
      <c r="S36" s="131"/>
      <c r="T36" s="131"/>
      <c r="U36" s="131" t="s">
        <v>52</v>
      </c>
      <c r="V36" s="131"/>
      <c r="W36" s="131"/>
      <c r="X36" s="131"/>
      <c r="Y36" s="131"/>
      <c r="Z36" s="131"/>
      <c r="AA36" s="131"/>
      <c r="AB36" s="20"/>
    </row>
    <row r="37" spans="2:28" ht="18" customHeight="1" x14ac:dyDescent="0.45">
      <c r="B37" s="21"/>
      <c r="C37" s="22"/>
      <c r="E37" s="134" t="s">
        <v>45</v>
      </c>
      <c r="F37" s="134"/>
      <c r="G37" s="134"/>
      <c r="H37" s="134"/>
      <c r="I37" s="134"/>
      <c r="J37" s="134"/>
      <c r="K37" s="123">
        <f>第五面①標準計算!J51</f>
        <v>0</v>
      </c>
      <c r="L37" s="123"/>
      <c r="M37" s="123"/>
      <c r="N37" s="123"/>
      <c r="O37" s="123"/>
      <c r="P37" s="123">
        <f>第五面①標準計算!K51</f>
        <v>0</v>
      </c>
      <c r="Q37" s="123"/>
      <c r="R37" s="123"/>
      <c r="S37" s="123"/>
      <c r="T37" s="123"/>
      <c r="U37" s="148">
        <f>第五面①標準計算!L51</f>
        <v>0</v>
      </c>
      <c r="V37" s="148"/>
      <c r="W37" s="148"/>
      <c r="X37" s="148"/>
      <c r="Y37" s="148"/>
      <c r="Z37" s="135" t="str">
        <f>IF(K37=0,"",ROUNDUP((K37-U37/1000)/(P37-U37/1000),2))</f>
        <v/>
      </c>
      <c r="AA37" s="135"/>
      <c r="AB37" s="20"/>
    </row>
    <row r="38" spans="2:28" ht="18" customHeight="1" x14ac:dyDescent="0.45">
      <c r="B38" s="21"/>
      <c r="C38" s="22"/>
      <c r="E38" s="134" t="s">
        <v>47</v>
      </c>
      <c r="F38" s="134"/>
      <c r="G38" s="134"/>
      <c r="H38" s="134"/>
      <c r="I38" s="134"/>
      <c r="J38" s="134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7"/>
      <c r="V38" s="137"/>
      <c r="W38" s="137"/>
      <c r="X38" s="137"/>
      <c r="Y38" s="137"/>
      <c r="Z38" s="135" t="str">
        <f t="shared" ref="Z38:Z40" si="0">IF(K38=0,"",ROUNDUP((K38-U38/1000)/(P38-U38/1000),2))</f>
        <v/>
      </c>
      <c r="AA38" s="135"/>
      <c r="AB38" s="20"/>
    </row>
    <row r="39" spans="2:28" ht="18" customHeight="1" x14ac:dyDescent="0.45">
      <c r="B39" s="21"/>
      <c r="C39" s="22"/>
      <c r="E39" s="134" t="s">
        <v>46</v>
      </c>
      <c r="F39" s="134"/>
      <c r="G39" s="134"/>
      <c r="H39" s="134"/>
      <c r="I39" s="134"/>
      <c r="J39" s="134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7"/>
      <c r="V39" s="137"/>
      <c r="W39" s="137"/>
      <c r="X39" s="137"/>
      <c r="Y39" s="137"/>
      <c r="Z39" s="135" t="str">
        <f t="shared" si="0"/>
        <v/>
      </c>
      <c r="AA39" s="135"/>
      <c r="AB39" s="20"/>
    </row>
    <row r="40" spans="2:28" ht="18" customHeight="1" x14ac:dyDescent="0.45">
      <c r="B40" s="21"/>
      <c r="C40" s="22"/>
      <c r="E40" s="131" t="s">
        <v>53</v>
      </c>
      <c r="F40" s="131"/>
      <c r="G40" s="131"/>
      <c r="H40" s="131"/>
      <c r="I40" s="131"/>
      <c r="J40" s="131"/>
      <c r="K40" s="146">
        <f>SUM(K37:O39)</f>
        <v>0</v>
      </c>
      <c r="L40" s="146"/>
      <c r="M40" s="146"/>
      <c r="N40" s="146"/>
      <c r="O40" s="146"/>
      <c r="P40" s="146">
        <f>SUM(P37:T39)</f>
        <v>0</v>
      </c>
      <c r="Q40" s="146"/>
      <c r="R40" s="146"/>
      <c r="S40" s="146"/>
      <c r="T40" s="146"/>
      <c r="U40" s="147">
        <f>SUM(U37:Y39)</f>
        <v>0</v>
      </c>
      <c r="V40" s="147"/>
      <c r="W40" s="147"/>
      <c r="X40" s="147"/>
      <c r="Y40" s="147"/>
      <c r="Z40" s="135" t="str">
        <f t="shared" si="0"/>
        <v/>
      </c>
      <c r="AA40" s="135"/>
      <c r="AB40" s="20"/>
    </row>
    <row r="41" spans="2:28" ht="10.050000000000001" customHeight="1" x14ac:dyDescent="0.45">
      <c r="B41" s="21"/>
      <c r="C41" s="22"/>
      <c r="AB41" s="20"/>
    </row>
    <row r="42" spans="2:28" ht="18" customHeight="1" x14ac:dyDescent="0.45">
      <c r="B42" s="21"/>
      <c r="C42" s="22"/>
      <c r="E42" s="132" t="s">
        <v>54</v>
      </c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33"/>
      <c r="AB42" s="20"/>
    </row>
    <row r="43" spans="2:28" ht="18" customHeight="1" x14ac:dyDescent="0.45">
      <c r="B43" s="21"/>
      <c r="C43" s="22"/>
      <c r="E43" s="149" t="s">
        <v>55</v>
      </c>
      <c r="F43" s="150"/>
      <c r="G43" s="150"/>
      <c r="H43" s="150"/>
      <c r="I43" s="150"/>
      <c r="J43" s="151"/>
      <c r="K43" s="11"/>
      <c r="L43" s="103">
        <f>COUNTA(第五面①標準計算!J10:J49)</f>
        <v>0</v>
      </c>
      <c r="M43" s="103"/>
      <c r="N43" s="103"/>
      <c r="O43" s="11" t="s">
        <v>17</v>
      </c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2"/>
      <c r="AB43" s="20"/>
    </row>
    <row r="44" spans="2:28" ht="18" customHeight="1" x14ac:dyDescent="0.45">
      <c r="B44" s="21"/>
      <c r="C44" s="22"/>
      <c r="E44" s="138" t="s">
        <v>57</v>
      </c>
      <c r="F44" s="139"/>
      <c r="G44" s="139"/>
      <c r="H44" s="139"/>
      <c r="I44" s="139"/>
      <c r="J44" s="140"/>
      <c r="K44" s="11"/>
      <c r="L44" s="11" t="s">
        <v>56</v>
      </c>
      <c r="M44" s="11"/>
      <c r="N44" s="11"/>
      <c r="O44" s="11"/>
      <c r="P44" s="11" t="s">
        <v>22</v>
      </c>
      <c r="Q44" s="103" t="e">
        <f>第五面①標準計算!G8</f>
        <v>#N/A</v>
      </c>
      <c r="R44" s="103"/>
      <c r="S44" s="11" t="s">
        <v>24</v>
      </c>
      <c r="T44" s="11" t="s">
        <v>59</v>
      </c>
      <c r="U44" s="11"/>
      <c r="V44" s="11"/>
      <c r="W44" s="11"/>
      <c r="X44" s="11" t="s">
        <v>22</v>
      </c>
      <c r="Y44" s="103" t="e">
        <f>第五面①標準計算!H8</f>
        <v>#N/A</v>
      </c>
      <c r="Z44" s="103"/>
      <c r="AA44" s="12" t="s">
        <v>24</v>
      </c>
      <c r="AB44" s="20"/>
    </row>
    <row r="45" spans="2:28" ht="18" customHeight="1" x14ac:dyDescent="0.45">
      <c r="B45" s="21"/>
      <c r="C45" s="22"/>
      <c r="E45" s="138" t="s">
        <v>58</v>
      </c>
      <c r="F45" s="139"/>
      <c r="G45" s="139"/>
      <c r="H45" s="139"/>
      <c r="I45" s="139"/>
      <c r="J45" s="140"/>
      <c r="K45" s="11"/>
      <c r="L45" s="11" t="s">
        <v>60</v>
      </c>
      <c r="M45" s="11"/>
      <c r="N45" s="11"/>
      <c r="O45" s="11"/>
      <c r="P45" s="11" t="s">
        <v>22</v>
      </c>
      <c r="Q45" s="102">
        <f>MIN(第五面①標準計算!G10:G49)</f>
        <v>0</v>
      </c>
      <c r="R45" s="103"/>
      <c r="S45" s="11" t="s">
        <v>24</v>
      </c>
      <c r="T45" s="103" t="s">
        <v>61</v>
      </c>
      <c r="U45" s="103"/>
      <c r="V45" s="11" t="s">
        <v>22</v>
      </c>
      <c r="W45" s="102">
        <f>MAX(第五面①標準計算!G10:G49)</f>
        <v>0</v>
      </c>
      <c r="X45" s="103"/>
      <c r="Y45" s="11" t="s">
        <v>24</v>
      </c>
      <c r="Z45" s="11"/>
      <c r="AA45" s="12"/>
      <c r="AB45" s="20"/>
    </row>
    <row r="46" spans="2:28" ht="18" customHeight="1" x14ac:dyDescent="0.45">
      <c r="B46" s="21"/>
      <c r="C46" s="22"/>
      <c r="E46" s="138"/>
      <c r="F46" s="139"/>
      <c r="G46" s="139"/>
      <c r="H46" s="139"/>
      <c r="I46" s="139"/>
      <c r="J46" s="140"/>
      <c r="K46" s="11"/>
      <c r="L46" s="11" t="s">
        <v>59</v>
      </c>
      <c r="M46" s="11"/>
      <c r="N46" s="11"/>
      <c r="O46" s="11"/>
      <c r="P46" s="11" t="s">
        <v>22</v>
      </c>
      <c r="Q46" s="104">
        <f>MIN(第五面①標準計算!H10:H49)</f>
        <v>0</v>
      </c>
      <c r="R46" s="104"/>
      <c r="S46" s="11" t="s">
        <v>24</v>
      </c>
      <c r="T46" s="103" t="s">
        <v>61</v>
      </c>
      <c r="U46" s="103"/>
      <c r="V46" s="11" t="s">
        <v>22</v>
      </c>
      <c r="W46" s="104">
        <f>MAX(第五面①標準計算!H10:H49)</f>
        <v>0</v>
      </c>
      <c r="X46" s="104"/>
      <c r="Y46" s="11" t="s">
        <v>24</v>
      </c>
      <c r="Z46" s="11"/>
      <c r="AA46" s="12"/>
      <c r="AB46" s="20"/>
    </row>
    <row r="47" spans="2:28" ht="18" customHeight="1" x14ac:dyDescent="0.45">
      <c r="B47" s="24"/>
      <c r="C47" s="25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28"/>
      <c r="R47" s="28"/>
      <c r="S47" s="16"/>
      <c r="T47" s="28"/>
      <c r="U47" s="28"/>
      <c r="V47" s="16"/>
      <c r="W47" s="16"/>
      <c r="X47" s="16"/>
      <c r="Y47" s="16"/>
      <c r="Z47" s="16"/>
      <c r="AA47" s="16"/>
      <c r="AB47" s="17"/>
    </row>
    <row r="48" spans="2:28" ht="10.050000000000001" customHeight="1" x14ac:dyDescent="0.45"/>
    <row r="49" ht="18" customHeight="1" x14ac:dyDescent="0.45"/>
    <row r="50" ht="18" customHeight="1" x14ac:dyDescent="0.45"/>
    <row r="51" ht="18" customHeight="1" x14ac:dyDescent="0.45"/>
    <row r="52" ht="18" customHeight="1" x14ac:dyDescent="0.45"/>
    <row r="53" ht="18" customHeight="1" x14ac:dyDescent="0.45"/>
    <row r="54" ht="18" customHeight="1" x14ac:dyDescent="0.45"/>
    <row r="55" ht="18" customHeight="1" x14ac:dyDescent="0.45"/>
    <row r="56" ht="18" customHeight="1" x14ac:dyDescent="0.45"/>
    <row r="57" ht="18" customHeight="1" x14ac:dyDescent="0.45"/>
    <row r="58" ht="18" customHeight="1" x14ac:dyDescent="0.45"/>
    <row r="59" ht="18" customHeight="1" x14ac:dyDescent="0.45"/>
    <row r="60" ht="18" customHeight="1" x14ac:dyDescent="0.45"/>
    <row r="61" ht="18" customHeight="1" x14ac:dyDescent="0.45"/>
    <row r="62" ht="18" customHeight="1" x14ac:dyDescent="0.45"/>
    <row r="63" ht="18" customHeight="1" x14ac:dyDescent="0.45"/>
  </sheetData>
  <mergeCells count="101">
    <mergeCell ref="Q46:R46"/>
    <mergeCell ref="T46:U46"/>
    <mergeCell ref="E45:J46"/>
    <mergeCell ref="E35:J35"/>
    <mergeCell ref="E36:G36"/>
    <mergeCell ref="H36:I36"/>
    <mergeCell ref="E44:J44"/>
    <mergeCell ref="L43:N43"/>
    <mergeCell ref="Q44:R44"/>
    <mergeCell ref="U39:Y39"/>
    <mergeCell ref="K40:O40"/>
    <mergeCell ref="P40:T40"/>
    <mergeCell ref="U40:Y40"/>
    <mergeCell ref="Y44:Z44"/>
    <mergeCell ref="Q45:R45"/>
    <mergeCell ref="T45:U45"/>
    <mergeCell ref="U37:Y37"/>
    <mergeCell ref="Z37:AA37"/>
    <mergeCell ref="Z35:AA36"/>
    <mergeCell ref="U35:Y35"/>
    <mergeCell ref="P35:T35"/>
    <mergeCell ref="E43:J43"/>
    <mergeCell ref="E37:J37"/>
    <mergeCell ref="E38:J38"/>
    <mergeCell ref="E39:J39"/>
    <mergeCell ref="E42:AA42"/>
    <mergeCell ref="Z38:AA38"/>
    <mergeCell ref="Z39:AA39"/>
    <mergeCell ref="E40:J40"/>
    <mergeCell ref="K38:O38"/>
    <mergeCell ref="P38:T38"/>
    <mergeCell ref="U38:Y38"/>
    <mergeCell ref="K39:O39"/>
    <mergeCell ref="P39:T39"/>
    <mergeCell ref="Z40:AA40"/>
    <mergeCell ref="K37:O37"/>
    <mergeCell ref="P37:T37"/>
    <mergeCell ref="N14:T14"/>
    <mergeCell ref="V14:AB14"/>
    <mergeCell ref="F15:L15"/>
    <mergeCell ref="L20:Z20"/>
    <mergeCell ref="B13:C14"/>
    <mergeCell ref="F14:L14"/>
    <mergeCell ref="K35:O35"/>
    <mergeCell ref="K36:O36"/>
    <mergeCell ref="P36:T36"/>
    <mergeCell ref="U36:Y36"/>
    <mergeCell ref="L26:Z26"/>
    <mergeCell ref="L31:Z31"/>
    <mergeCell ref="X32:Z32"/>
    <mergeCell ref="E34:AA34"/>
    <mergeCell ref="V11:Y11"/>
    <mergeCell ref="Z11:AA11"/>
    <mergeCell ref="D12:F12"/>
    <mergeCell ref="H12:K12"/>
    <mergeCell ref="L12:M12"/>
    <mergeCell ref="O12:R12"/>
    <mergeCell ref="S12:T12"/>
    <mergeCell ref="V12:Y12"/>
    <mergeCell ref="Z12:AA12"/>
    <mergeCell ref="D11:F11"/>
    <mergeCell ref="H11:K11"/>
    <mergeCell ref="L11:M11"/>
    <mergeCell ref="O11:R11"/>
    <mergeCell ref="S11:T11"/>
    <mergeCell ref="Z8:AA8"/>
    <mergeCell ref="N6:T7"/>
    <mergeCell ref="O9:R9"/>
    <mergeCell ref="S9:T9"/>
    <mergeCell ref="V9:Y9"/>
    <mergeCell ref="Z9:AA9"/>
    <mergeCell ref="H10:K10"/>
    <mergeCell ref="L10:M10"/>
    <mergeCell ref="O10:R10"/>
    <mergeCell ref="S10:T10"/>
    <mergeCell ref="V10:Y10"/>
    <mergeCell ref="Z10:AA10"/>
    <mergeCell ref="W45:X45"/>
    <mergeCell ref="W46:X46"/>
    <mergeCell ref="Z3:AA3"/>
    <mergeCell ref="E4:H4"/>
    <mergeCell ref="J4:K4"/>
    <mergeCell ref="U6:AB7"/>
    <mergeCell ref="B3:C3"/>
    <mergeCell ref="B4:C4"/>
    <mergeCell ref="B5:C5"/>
    <mergeCell ref="E3:H3"/>
    <mergeCell ref="J3:K3"/>
    <mergeCell ref="M3:P3"/>
    <mergeCell ref="R3:S3"/>
    <mergeCell ref="U3:X3"/>
    <mergeCell ref="D10:F10"/>
    <mergeCell ref="D9:F9"/>
    <mergeCell ref="G6:M6"/>
    <mergeCell ref="L8:M8"/>
    <mergeCell ref="H8:K8"/>
    <mergeCell ref="H9:K9"/>
    <mergeCell ref="L9:M9"/>
    <mergeCell ref="O8:R8"/>
    <mergeCell ref="S8:T8"/>
    <mergeCell ref="V8:Y8"/>
  </mergeCells>
  <phoneticPr fontId="1"/>
  <conditionalFormatting sqref="L8 H8:H12">
    <cfRule type="duplicateValues" dxfId="51" priority="22"/>
  </conditionalFormatting>
  <conditionalFormatting sqref="L9">
    <cfRule type="duplicateValues" dxfId="50" priority="15"/>
  </conditionalFormatting>
  <conditionalFormatting sqref="L10">
    <cfRule type="duplicateValues" dxfId="49" priority="12"/>
  </conditionalFormatting>
  <conditionalFormatting sqref="L11">
    <cfRule type="duplicateValues" dxfId="48" priority="9"/>
  </conditionalFormatting>
  <conditionalFormatting sqref="L12">
    <cfRule type="duplicateValues" dxfId="47" priority="6"/>
  </conditionalFormatting>
  <conditionalFormatting sqref="O8:O12">
    <cfRule type="duplicateValues" dxfId="46" priority="2"/>
  </conditionalFormatting>
  <conditionalFormatting sqref="S8">
    <cfRule type="duplicateValues" dxfId="45" priority="17"/>
  </conditionalFormatting>
  <conditionalFormatting sqref="S9">
    <cfRule type="duplicateValues" dxfId="44" priority="14"/>
  </conditionalFormatting>
  <conditionalFormatting sqref="S10">
    <cfRule type="duplicateValues" dxfId="43" priority="11"/>
  </conditionalFormatting>
  <conditionalFormatting sqref="S11">
    <cfRule type="duplicateValues" dxfId="42" priority="8"/>
  </conditionalFormatting>
  <conditionalFormatting sqref="S12">
    <cfRule type="duplicateValues" dxfId="41" priority="5"/>
  </conditionalFormatting>
  <conditionalFormatting sqref="V8:V12">
    <cfRule type="duplicateValues" dxfId="40" priority="1"/>
  </conditionalFormatting>
  <conditionalFormatting sqref="Z8">
    <cfRule type="duplicateValues" dxfId="39" priority="16"/>
  </conditionalFormatting>
  <conditionalFormatting sqref="Z9">
    <cfRule type="duplicateValues" dxfId="38" priority="13"/>
  </conditionalFormatting>
  <conditionalFormatting sqref="Z10">
    <cfRule type="duplicateValues" dxfId="37" priority="10"/>
  </conditionalFormatting>
  <conditionalFormatting sqref="Z11">
    <cfRule type="duplicateValues" dxfId="36" priority="7"/>
  </conditionalFormatting>
  <conditionalFormatting sqref="Z12">
    <cfRule type="duplicateValues" dxfId="35" priority="4"/>
  </conditionalFormatting>
  <conditionalFormatting sqref="AB8">
    <cfRule type="duplicateValues" dxfId="34" priority="18"/>
  </conditionalFormatting>
  <dataValidations count="2">
    <dataValidation type="list" allowBlank="1" showInputMessage="1" showErrorMessage="1" sqref="E14:E15 M14 U14 J28:J30 J23:J25 J17:J19" xr:uid="{00000000-0002-0000-0000-000000000000}">
      <formula1>"○,×"</formula1>
    </dataValidation>
    <dataValidation type="list" allowBlank="1" showInputMessage="1" showErrorMessage="1" sqref="X32:Z32" xr:uid="{00000000-0002-0000-0000-000001000000}">
      <formula1>"第1号,第2号"</formula1>
    </dataValidation>
  </dataValidations>
  <pageMargins left="0.39370078740157483" right="0.19685039370078741" top="0.59055118110236227" bottom="0.3937007874015748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79998168889431442"/>
  </sheetPr>
  <dimension ref="B1:U102"/>
  <sheetViews>
    <sheetView showGridLines="0" view="pageBreakPreview" zoomScaleNormal="100" zoomScaleSheetLayoutView="100" workbookViewId="0">
      <selection activeCell="N2" sqref="N2"/>
    </sheetView>
  </sheetViews>
  <sheetFormatPr defaultColWidth="9" defaultRowHeight="16.2" x14ac:dyDescent="0.45"/>
  <cols>
    <col min="1" max="1" width="1.59765625" style="1" customWidth="1"/>
    <col min="2" max="2" width="5.59765625" style="1" customWidth="1"/>
    <col min="3" max="6" width="6.59765625" style="1" customWidth="1"/>
    <col min="7" max="8" width="8.59765625" style="1" customWidth="1"/>
    <col min="9" max="9" width="6.59765625" style="1" customWidth="1"/>
    <col min="10" max="12" width="9.5" style="1" customWidth="1"/>
    <col min="13" max="13" width="6.59765625" style="1" customWidth="1"/>
    <col min="14" max="14" width="1.59765625" style="1" customWidth="1"/>
    <col min="15" max="16" width="9" style="1" customWidth="1"/>
    <col min="17" max="18" width="9" style="1" hidden="1" customWidth="1"/>
    <col min="19" max="19" width="10.19921875" style="1" hidden="1" customWidth="1"/>
    <col min="20" max="20" width="4.8984375" style="1" hidden="1" customWidth="1"/>
    <col min="21" max="21" width="8.3984375" style="1" hidden="1" customWidth="1"/>
    <col min="22" max="22" width="9" style="1"/>
    <col min="23" max="23" width="10.3984375" style="1" bestFit="1" customWidth="1"/>
    <col min="24" max="16384" width="9" style="1"/>
  </cols>
  <sheetData>
    <row r="1" spans="2:21" ht="6.6" customHeight="1" x14ac:dyDescent="0.45"/>
    <row r="2" spans="2:21" ht="18" customHeight="1" x14ac:dyDescent="0.45">
      <c r="B2" s="1" t="s">
        <v>81</v>
      </c>
      <c r="M2" s="19" t="s">
        <v>102</v>
      </c>
    </row>
    <row r="3" spans="2:21" ht="18" customHeight="1" x14ac:dyDescent="0.45">
      <c r="B3" s="1" t="s">
        <v>10</v>
      </c>
      <c r="F3" s="44" t="s">
        <v>82</v>
      </c>
      <c r="G3" s="12"/>
      <c r="H3" s="55"/>
    </row>
    <row r="4" spans="2:21" ht="5.4" customHeight="1" x14ac:dyDescent="0.45"/>
    <row r="5" spans="2:21" ht="18" customHeight="1" x14ac:dyDescent="0.45">
      <c r="B5" s="34"/>
      <c r="C5" s="34"/>
      <c r="D5" s="35"/>
      <c r="E5" s="35"/>
      <c r="F5" s="36"/>
      <c r="G5" s="152" t="s">
        <v>80</v>
      </c>
      <c r="H5" s="152"/>
      <c r="I5" s="152"/>
      <c r="J5" s="152"/>
      <c r="K5" s="152"/>
      <c r="L5" s="152"/>
      <c r="M5" s="152"/>
    </row>
    <row r="6" spans="2:21" ht="30" customHeight="1" x14ac:dyDescent="0.45">
      <c r="B6" s="37" t="s">
        <v>76</v>
      </c>
      <c r="C6" s="38" t="s">
        <v>77</v>
      </c>
      <c r="D6" s="39" t="s">
        <v>73</v>
      </c>
      <c r="E6" s="39" t="s">
        <v>74</v>
      </c>
      <c r="F6" s="39" t="s">
        <v>75</v>
      </c>
      <c r="G6" s="152" t="s">
        <v>78</v>
      </c>
      <c r="H6" s="152"/>
      <c r="I6" s="152"/>
      <c r="J6" s="152" t="s">
        <v>79</v>
      </c>
      <c r="K6" s="152"/>
      <c r="L6" s="152"/>
      <c r="M6" s="152"/>
    </row>
    <row r="7" spans="2:21" ht="49.8" customHeight="1" x14ac:dyDescent="0.45">
      <c r="B7" s="40"/>
      <c r="C7" s="40"/>
      <c r="D7" s="40"/>
      <c r="E7" s="40"/>
      <c r="F7" s="40"/>
      <c r="G7" s="41" t="s">
        <v>8</v>
      </c>
      <c r="H7" s="41" t="s">
        <v>9</v>
      </c>
      <c r="I7" s="152" t="s">
        <v>0</v>
      </c>
      <c r="J7" s="154" t="s">
        <v>5</v>
      </c>
      <c r="K7" s="154" t="s">
        <v>6</v>
      </c>
      <c r="L7" s="154" t="s">
        <v>7</v>
      </c>
      <c r="M7" s="152" t="s">
        <v>1</v>
      </c>
      <c r="Q7" s="45" t="s">
        <v>82</v>
      </c>
      <c r="R7" s="48" t="s">
        <v>85</v>
      </c>
      <c r="S7" s="11"/>
      <c r="T7" s="2"/>
      <c r="U7" s="2"/>
    </row>
    <row r="8" spans="2:21" ht="21" customHeight="1" x14ac:dyDescent="0.45">
      <c r="B8" s="40"/>
      <c r="C8" s="40"/>
      <c r="D8" s="40"/>
      <c r="E8" s="40"/>
      <c r="F8" s="40"/>
      <c r="G8" s="51" t="e">
        <f>VLOOKUP($H$3,$Q$10:$S$17,2)</f>
        <v>#N/A</v>
      </c>
      <c r="H8" s="51" t="e">
        <f>VLOOKUP($H$3,$Q$10:$S$17,3)</f>
        <v>#N/A</v>
      </c>
      <c r="I8" s="152"/>
      <c r="J8" s="155"/>
      <c r="K8" s="155"/>
      <c r="L8" s="155"/>
      <c r="M8" s="152"/>
      <c r="Q8" s="46"/>
      <c r="R8" s="49" t="s">
        <v>86</v>
      </c>
      <c r="S8" s="59" t="s">
        <v>87</v>
      </c>
      <c r="T8" s="64" t="s">
        <v>90</v>
      </c>
      <c r="U8" s="64" t="s">
        <v>91</v>
      </c>
    </row>
    <row r="9" spans="2:21" ht="18" customHeight="1" x14ac:dyDescent="0.45">
      <c r="B9" s="42"/>
      <c r="C9" s="42"/>
      <c r="D9" s="67"/>
      <c r="E9" s="68" t="s">
        <v>3</v>
      </c>
      <c r="F9" s="69" t="s">
        <v>2</v>
      </c>
      <c r="G9" s="70" t="s">
        <v>83</v>
      </c>
      <c r="H9" s="69" t="s">
        <v>4</v>
      </c>
      <c r="I9" s="153"/>
      <c r="J9" s="69" t="s">
        <v>72</v>
      </c>
      <c r="K9" s="69" t="s">
        <v>72</v>
      </c>
      <c r="L9" s="69" t="s">
        <v>11</v>
      </c>
      <c r="M9" s="152"/>
      <c r="Q9" s="47"/>
      <c r="R9" s="50" t="s">
        <v>88</v>
      </c>
      <c r="S9" s="60" t="s">
        <v>89</v>
      </c>
      <c r="T9" s="3"/>
      <c r="U9" s="3"/>
    </row>
    <row r="10" spans="2:21" ht="16.05" customHeight="1" x14ac:dyDescent="0.45">
      <c r="B10" s="2">
        <v>1</v>
      </c>
      <c r="C10" s="6"/>
      <c r="D10" s="86"/>
      <c r="E10" s="86"/>
      <c r="F10" s="84"/>
      <c r="G10" s="71"/>
      <c r="H10" s="72"/>
      <c r="I10" s="30" t="str">
        <f>IF(T10="","",IF(AND(T10="〇",U10="〇"),"○","×"))</f>
        <v/>
      </c>
      <c r="J10" s="72"/>
      <c r="K10" s="72"/>
      <c r="L10" s="73"/>
      <c r="M10" s="54" t="str">
        <f>IF(J10="","",ROUNDUP(((J10-L10/1000)/(K10-L10/1000)),2))</f>
        <v/>
      </c>
      <c r="Q10" s="43">
        <v>1</v>
      </c>
      <c r="R10" s="43">
        <v>0.46</v>
      </c>
      <c r="S10" s="29" t="s">
        <v>84</v>
      </c>
      <c r="T10" s="62" t="str">
        <f>IF(G10="","",IF(G10&lt;=G$8,"〇","×"))</f>
        <v/>
      </c>
      <c r="U10" s="62" t="str">
        <f>IF(H10="","",IF(H10&lt;=H$8,"〇","×"))</f>
        <v/>
      </c>
    </row>
    <row r="11" spans="2:21" ht="16.05" customHeight="1" x14ac:dyDescent="0.45">
      <c r="B11" s="4">
        <v>2</v>
      </c>
      <c r="C11" s="7"/>
      <c r="D11" s="7"/>
      <c r="E11" s="7"/>
      <c r="F11" s="9"/>
      <c r="G11" s="66"/>
      <c r="H11" s="33"/>
      <c r="I11" s="31" t="str">
        <f t="shared" ref="I11:I22" si="0">IF(T11="","",IF(AND(T11="〇",U11="〇"),"○","×"))</f>
        <v/>
      </c>
      <c r="J11" s="33"/>
      <c r="K11" s="33"/>
      <c r="L11" s="5"/>
      <c r="M11" s="56" t="str">
        <f t="shared" ref="M11:M22" si="1">IF(J11="","",ROUNDUP(((J11-L11/1000)/(K11-L11/1000)),2))</f>
        <v/>
      </c>
      <c r="Q11" s="43">
        <v>2</v>
      </c>
      <c r="R11" s="43">
        <v>0.46</v>
      </c>
      <c r="S11" s="29" t="s">
        <v>84</v>
      </c>
      <c r="T11" s="4" t="str">
        <f t="shared" ref="T11:T49" si="2">IF(G11="","",IF(G11&lt;=G$8,"〇","×"))</f>
        <v/>
      </c>
      <c r="U11" s="4" t="str">
        <f t="shared" ref="U11:U49" si="3">IF(H11="","",IF(H11&lt;=H$8,"〇","×"))</f>
        <v/>
      </c>
    </row>
    <row r="12" spans="2:21" ht="16.05" customHeight="1" x14ac:dyDescent="0.45">
      <c r="B12" s="4">
        <v>3</v>
      </c>
      <c r="C12" s="7"/>
      <c r="D12" s="7"/>
      <c r="E12" s="7"/>
      <c r="F12" s="9"/>
      <c r="G12" s="66"/>
      <c r="H12" s="33"/>
      <c r="I12" s="31" t="str">
        <f t="shared" si="0"/>
        <v/>
      </c>
      <c r="J12" s="33"/>
      <c r="K12" s="33"/>
      <c r="L12" s="5"/>
      <c r="M12" s="56" t="str">
        <f t="shared" si="1"/>
        <v/>
      </c>
      <c r="Q12" s="43">
        <v>3</v>
      </c>
      <c r="R12" s="43">
        <v>0.56000000000000005</v>
      </c>
      <c r="S12" s="29" t="s">
        <v>84</v>
      </c>
      <c r="T12" s="4" t="str">
        <f t="shared" si="2"/>
        <v/>
      </c>
      <c r="U12" s="4" t="str">
        <f t="shared" si="3"/>
        <v/>
      </c>
    </row>
    <row r="13" spans="2:21" ht="16.05" customHeight="1" x14ac:dyDescent="0.45">
      <c r="B13" s="4">
        <v>4</v>
      </c>
      <c r="C13" s="7"/>
      <c r="D13" s="7"/>
      <c r="E13" s="7"/>
      <c r="F13" s="9"/>
      <c r="G13" s="66"/>
      <c r="H13" s="33"/>
      <c r="I13" s="31" t="str">
        <f t="shared" si="0"/>
        <v/>
      </c>
      <c r="J13" s="33"/>
      <c r="K13" s="33"/>
      <c r="L13" s="5"/>
      <c r="M13" s="56" t="str">
        <f t="shared" si="1"/>
        <v/>
      </c>
      <c r="Q13" s="43">
        <v>4</v>
      </c>
      <c r="R13" s="43">
        <v>0.75</v>
      </c>
      <c r="S13" s="29" t="s">
        <v>84</v>
      </c>
      <c r="T13" s="4" t="str">
        <f t="shared" si="2"/>
        <v/>
      </c>
      <c r="U13" s="4" t="str">
        <f t="shared" si="3"/>
        <v/>
      </c>
    </row>
    <row r="14" spans="2:21" ht="16.05" customHeight="1" x14ac:dyDescent="0.45">
      <c r="B14" s="3">
        <v>5</v>
      </c>
      <c r="C14" s="8"/>
      <c r="D14" s="87"/>
      <c r="E14" s="87"/>
      <c r="F14" s="85"/>
      <c r="G14" s="74"/>
      <c r="H14" s="75"/>
      <c r="I14" s="32" t="str">
        <f t="shared" si="0"/>
        <v/>
      </c>
      <c r="J14" s="75"/>
      <c r="K14" s="75"/>
      <c r="L14" s="76"/>
      <c r="M14" s="57" t="str">
        <f t="shared" si="1"/>
        <v/>
      </c>
      <c r="Q14" s="43">
        <v>5</v>
      </c>
      <c r="R14" s="43">
        <v>0.87</v>
      </c>
      <c r="S14" s="61">
        <v>3</v>
      </c>
      <c r="T14" s="4" t="str">
        <f t="shared" si="2"/>
        <v/>
      </c>
      <c r="U14" s="4" t="str">
        <f t="shared" si="3"/>
        <v/>
      </c>
    </row>
    <row r="15" spans="2:21" ht="16.05" customHeight="1" x14ac:dyDescent="0.45">
      <c r="B15" s="2">
        <v>6</v>
      </c>
      <c r="C15" s="6"/>
      <c r="D15" s="86"/>
      <c r="E15" s="86"/>
      <c r="F15" s="84"/>
      <c r="G15" s="71"/>
      <c r="H15" s="72"/>
      <c r="I15" s="30" t="str">
        <f t="shared" si="0"/>
        <v/>
      </c>
      <c r="J15" s="72"/>
      <c r="K15" s="72"/>
      <c r="L15" s="73"/>
      <c r="M15" s="54" t="str">
        <f t="shared" si="1"/>
        <v/>
      </c>
      <c r="Q15" s="43">
        <v>6</v>
      </c>
      <c r="R15" s="43">
        <v>0.87</v>
      </c>
      <c r="S15" s="61">
        <v>2.8</v>
      </c>
      <c r="T15" s="4" t="str">
        <f t="shared" si="2"/>
        <v/>
      </c>
      <c r="U15" s="4" t="str">
        <f t="shared" si="3"/>
        <v/>
      </c>
    </row>
    <row r="16" spans="2:21" ht="16.05" customHeight="1" x14ac:dyDescent="0.45">
      <c r="B16" s="4">
        <v>7</v>
      </c>
      <c r="C16" s="7"/>
      <c r="D16" s="7"/>
      <c r="E16" s="7"/>
      <c r="F16" s="9"/>
      <c r="G16" s="66"/>
      <c r="H16" s="33"/>
      <c r="I16" s="31" t="str">
        <f t="shared" si="0"/>
        <v/>
      </c>
      <c r="J16" s="33"/>
      <c r="K16" s="33"/>
      <c r="L16" s="5"/>
      <c r="M16" s="56" t="str">
        <f t="shared" si="1"/>
        <v/>
      </c>
      <c r="Q16" s="43">
        <v>7</v>
      </c>
      <c r="R16" s="43">
        <v>0.87</v>
      </c>
      <c r="S16" s="61">
        <v>2.7</v>
      </c>
      <c r="T16" s="4" t="str">
        <f t="shared" si="2"/>
        <v/>
      </c>
      <c r="U16" s="4" t="str">
        <f t="shared" si="3"/>
        <v/>
      </c>
    </row>
    <row r="17" spans="2:21" ht="16.05" customHeight="1" x14ac:dyDescent="0.45">
      <c r="B17" s="4">
        <v>8</v>
      </c>
      <c r="C17" s="7"/>
      <c r="D17" s="7"/>
      <c r="E17" s="7"/>
      <c r="F17" s="9"/>
      <c r="G17" s="66"/>
      <c r="H17" s="33"/>
      <c r="I17" s="31" t="str">
        <f t="shared" si="0"/>
        <v/>
      </c>
      <c r="J17" s="33"/>
      <c r="K17" s="33"/>
      <c r="L17" s="5"/>
      <c r="M17" s="56" t="str">
        <f t="shared" si="1"/>
        <v/>
      </c>
      <c r="Q17" s="43">
        <v>8</v>
      </c>
      <c r="R17" s="43">
        <v>0.87</v>
      </c>
      <c r="S17" s="61">
        <v>6.7</v>
      </c>
      <c r="T17" s="4" t="str">
        <f t="shared" si="2"/>
        <v/>
      </c>
      <c r="U17" s="4" t="str">
        <f t="shared" si="3"/>
        <v/>
      </c>
    </row>
    <row r="18" spans="2:21" ht="16.05" customHeight="1" x14ac:dyDescent="0.45">
      <c r="B18" s="4">
        <v>9</v>
      </c>
      <c r="C18" s="7"/>
      <c r="D18" s="7"/>
      <c r="E18" s="7"/>
      <c r="F18" s="9"/>
      <c r="G18" s="66"/>
      <c r="H18" s="33"/>
      <c r="I18" s="31" t="str">
        <f t="shared" si="0"/>
        <v/>
      </c>
      <c r="J18" s="33"/>
      <c r="K18" s="33"/>
      <c r="L18" s="5"/>
      <c r="M18" s="56" t="str">
        <f t="shared" si="1"/>
        <v/>
      </c>
      <c r="T18" s="4" t="str">
        <f t="shared" si="2"/>
        <v/>
      </c>
      <c r="U18" s="4" t="str">
        <f t="shared" si="3"/>
        <v/>
      </c>
    </row>
    <row r="19" spans="2:21" ht="16.05" customHeight="1" x14ac:dyDescent="0.45">
      <c r="B19" s="3">
        <v>10</v>
      </c>
      <c r="C19" s="8"/>
      <c r="D19" s="87"/>
      <c r="E19" s="87"/>
      <c r="F19" s="85"/>
      <c r="G19" s="74"/>
      <c r="H19" s="75"/>
      <c r="I19" s="32" t="str">
        <f t="shared" si="0"/>
        <v/>
      </c>
      <c r="J19" s="75"/>
      <c r="K19" s="75"/>
      <c r="L19" s="76"/>
      <c r="M19" s="57" t="str">
        <f t="shared" si="1"/>
        <v/>
      </c>
      <c r="T19" s="4" t="str">
        <f t="shared" si="2"/>
        <v/>
      </c>
      <c r="U19" s="4" t="str">
        <f t="shared" si="3"/>
        <v/>
      </c>
    </row>
    <row r="20" spans="2:21" ht="16.05" customHeight="1" x14ac:dyDescent="0.45">
      <c r="B20" s="2">
        <v>11</v>
      </c>
      <c r="C20" s="6"/>
      <c r="D20" s="86"/>
      <c r="E20" s="86"/>
      <c r="F20" s="84"/>
      <c r="G20" s="71"/>
      <c r="H20" s="72"/>
      <c r="I20" s="30" t="str">
        <f t="shared" si="0"/>
        <v/>
      </c>
      <c r="J20" s="72"/>
      <c r="K20" s="72"/>
      <c r="L20" s="73"/>
      <c r="M20" s="54" t="str">
        <f t="shared" si="1"/>
        <v/>
      </c>
      <c r="T20" s="4" t="str">
        <f t="shared" si="2"/>
        <v/>
      </c>
      <c r="U20" s="4" t="str">
        <f t="shared" si="3"/>
        <v/>
      </c>
    </row>
    <row r="21" spans="2:21" ht="16.05" customHeight="1" x14ac:dyDescent="0.45">
      <c r="B21" s="4">
        <v>12</v>
      </c>
      <c r="C21" s="7"/>
      <c r="D21" s="7"/>
      <c r="E21" s="7"/>
      <c r="F21" s="9"/>
      <c r="G21" s="66"/>
      <c r="H21" s="33"/>
      <c r="I21" s="31" t="str">
        <f t="shared" si="0"/>
        <v/>
      </c>
      <c r="J21" s="33"/>
      <c r="K21" s="33"/>
      <c r="L21" s="5"/>
      <c r="M21" s="56" t="str">
        <f t="shared" si="1"/>
        <v/>
      </c>
      <c r="T21" s="4" t="str">
        <f t="shared" si="2"/>
        <v/>
      </c>
      <c r="U21" s="4" t="str">
        <f t="shared" si="3"/>
        <v/>
      </c>
    </row>
    <row r="22" spans="2:21" ht="16.05" customHeight="1" x14ac:dyDescent="0.45">
      <c r="B22" s="4">
        <v>13</v>
      </c>
      <c r="C22" s="7"/>
      <c r="D22" s="7"/>
      <c r="E22" s="7"/>
      <c r="F22" s="9"/>
      <c r="G22" s="66"/>
      <c r="H22" s="33"/>
      <c r="I22" s="31" t="str">
        <f t="shared" si="0"/>
        <v/>
      </c>
      <c r="J22" s="33"/>
      <c r="K22" s="33"/>
      <c r="L22" s="5"/>
      <c r="M22" s="56" t="str">
        <f t="shared" si="1"/>
        <v/>
      </c>
      <c r="T22" s="4" t="str">
        <f t="shared" si="2"/>
        <v/>
      </c>
      <c r="U22" s="4" t="str">
        <f t="shared" si="3"/>
        <v/>
      </c>
    </row>
    <row r="23" spans="2:21" ht="16.05" customHeight="1" x14ac:dyDescent="0.45">
      <c r="B23" s="4">
        <v>14</v>
      </c>
      <c r="C23" s="7"/>
      <c r="D23" s="7"/>
      <c r="E23" s="7"/>
      <c r="F23" s="9"/>
      <c r="G23" s="66"/>
      <c r="H23" s="33"/>
      <c r="I23" s="31" t="str">
        <f t="shared" ref="I23:I49" si="4">IF(T23="","",IF(AND(T23="〇",U23="〇"),"○","×"))</f>
        <v/>
      </c>
      <c r="J23" s="33"/>
      <c r="K23" s="33"/>
      <c r="L23" s="5"/>
      <c r="M23" s="56" t="str">
        <f t="shared" ref="M23:M49" si="5">IF(J23="","",ROUNDUP(((J23-L23/1000)/(K23-L23/1000)),2))</f>
        <v/>
      </c>
      <c r="T23" s="4" t="str">
        <f t="shared" si="2"/>
        <v/>
      </c>
      <c r="U23" s="4" t="str">
        <f t="shared" si="3"/>
        <v/>
      </c>
    </row>
    <row r="24" spans="2:21" ht="16.05" customHeight="1" x14ac:dyDescent="0.45">
      <c r="B24" s="88">
        <v>15</v>
      </c>
      <c r="C24" s="89"/>
      <c r="D24" s="89"/>
      <c r="E24" s="89"/>
      <c r="F24" s="90"/>
      <c r="G24" s="91"/>
      <c r="H24" s="92"/>
      <c r="I24" s="52" t="str">
        <f t="shared" si="4"/>
        <v/>
      </c>
      <c r="J24" s="92"/>
      <c r="K24" s="92"/>
      <c r="L24" s="93"/>
      <c r="M24" s="94" t="str">
        <f t="shared" si="5"/>
        <v/>
      </c>
      <c r="T24" s="4" t="str">
        <f t="shared" si="2"/>
        <v/>
      </c>
      <c r="U24" s="4" t="str">
        <f t="shared" si="3"/>
        <v/>
      </c>
    </row>
    <row r="25" spans="2:21" ht="16.05" customHeight="1" x14ac:dyDescent="0.45">
      <c r="B25" s="2">
        <v>16</v>
      </c>
      <c r="C25" s="86"/>
      <c r="D25" s="86"/>
      <c r="E25" s="86"/>
      <c r="F25" s="84"/>
      <c r="G25" s="71"/>
      <c r="H25" s="72"/>
      <c r="I25" s="30" t="str">
        <f t="shared" si="4"/>
        <v/>
      </c>
      <c r="J25" s="72"/>
      <c r="K25" s="72"/>
      <c r="L25" s="73"/>
      <c r="M25" s="101" t="str">
        <f t="shared" si="5"/>
        <v/>
      </c>
      <c r="T25" s="4" t="str">
        <f t="shared" si="2"/>
        <v/>
      </c>
      <c r="U25" s="4" t="str">
        <f t="shared" si="3"/>
        <v/>
      </c>
    </row>
    <row r="26" spans="2:21" ht="16.05" customHeight="1" x14ac:dyDescent="0.45">
      <c r="B26" s="4">
        <v>17</v>
      </c>
      <c r="C26" s="7"/>
      <c r="D26" s="7"/>
      <c r="E26" s="7"/>
      <c r="F26" s="9"/>
      <c r="G26" s="66"/>
      <c r="H26" s="33"/>
      <c r="I26" s="31" t="str">
        <f t="shared" si="4"/>
        <v/>
      </c>
      <c r="J26" s="33"/>
      <c r="K26" s="33"/>
      <c r="L26" s="5"/>
      <c r="M26" s="56" t="str">
        <f t="shared" si="5"/>
        <v/>
      </c>
      <c r="T26" s="4" t="str">
        <f t="shared" si="2"/>
        <v/>
      </c>
      <c r="U26" s="4" t="str">
        <f t="shared" si="3"/>
        <v/>
      </c>
    </row>
    <row r="27" spans="2:21" ht="16.05" customHeight="1" x14ac:dyDescent="0.45">
      <c r="B27" s="4">
        <v>18</v>
      </c>
      <c r="C27" s="7"/>
      <c r="D27" s="7"/>
      <c r="E27" s="7"/>
      <c r="F27" s="9"/>
      <c r="G27" s="66"/>
      <c r="H27" s="33"/>
      <c r="I27" s="31" t="str">
        <f t="shared" si="4"/>
        <v/>
      </c>
      <c r="J27" s="33"/>
      <c r="K27" s="33"/>
      <c r="L27" s="5"/>
      <c r="M27" s="56" t="str">
        <f t="shared" si="5"/>
        <v/>
      </c>
      <c r="T27" s="4" t="str">
        <f t="shared" si="2"/>
        <v/>
      </c>
      <c r="U27" s="4" t="str">
        <f t="shared" si="3"/>
        <v/>
      </c>
    </row>
    <row r="28" spans="2:21" ht="16.05" customHeight="1" x14ac:dyDescent="0.45">
      <c r="B28" s="4">
        <v>19</v>
      </c>
      <c r="C28" s="7"/>
      <c r="D28" s="7"/>
      <c r="E28" s="7"/>
      <c r="F28" s="9"/>
      <c r="G28" s="66"/>
      <c r="H28" s="33"/>
      <c r="I28" s="31" t="str">
        <f t="shared" si="4"/>
        <v/>
      </c>
      <c r="J28" s="33"/>
      <c r="K28" s="33"/>
      <c r="L28" s="5"/>
      <c r="M28" s="56" t="str">
        <f t="shared" si="5"/>
        <v/>
      </c>
      <c r="T28" s="4" t="str">
        <f t="shared" si="2"/>
        <v/>
      </c>
      <c r="U28" s="4" t="str">
        <f t="shared" si="3"/>
        <v/>
      </c>
    </row>
    <row r="29" spans="2:21" ht="16.05" customHeight="1" x14ac:dyDescent="0.45">
      <c r="B29" s="3">
        <v>20</v>
      </c>
      <c r="C29" s="87"/>
      <c r="D29" s="87"/>
      <c r="E29" s="87"/>
      <c r="F29" s="85"/>
      <c r="G29" s="74"/>
      <c r="H29" s="75"/>
      <c r="I29" s="32" t="str">
        <f t="shared" si="4"/>
        <v/>
      </c>
      <c r="J29" s="75"/>
      <c r="K29" s="75"/>
      <c r="L29" s="76"/>
      <c r="M29" s="58" t="str">
        <f t="shared" si="5"/>
        <v/>
      </c>
      <c r="T29" s="4" t="str">
        <f t="shared" si="2"/>
        <v/>
      </c>
      <c r="U29" s="4" t="str">
        <f t="shared" si="3"/>
        <v/>
      </c>
    </row>
    <row r="30" spans="2:21" ht="16.05" customHeight="1" x14ac:dyDescent="0.45">
      <c r="B30" s="88">
        <v>21</v>
      </c>
      <c r="C30" s="95"/>
      <c r="D30" s="95"/>
      <c r="E30" s="95"/>
      <c r="F30" s="96"/>
      <c r="G30" s="97"/>
      <c r="H30" s="98"/>
      <c r="I30" s="53" t="str">
        <f t="shared" si="4"/>
        <v/>
      </c>
      <c r="J30" s="98"/>
      <c r="K30" s="98"/>
      <c r="L30" s="99"/>
      <c r="M30" s="100" t="str">
        <f t="shared" si="5"/>
        <v/>
      </c>
      <c r="T30" s="4" t="str">
        <f t="shared" si="2"/>
        <v/>
      </c>
      <c r="U30" s="4" t="str">
        <f t="shared" si="3"/>
        <v/>
      </c>
    </row>
    <row r="31" spans="2:21" ht="16.05" customHeight="1" x14ac:dyDescent="0.45">
      <c r="B31" s="4">
        <v>22</v>
      </c>
      <c r="C31" s="7"/>
      <c r="D31" s="7"/>
      <c r="E31" s="7"/>
      <c r="F31" s="9"/>
      <c r="G31" s="66"/>
      <c r="H31" s="33"/>
      <c r="I31" s="31" t="str">
        <f t="shared" si="4"/>
        <v/>
      </c>
      <c r="J31" s="33"/>
      <c r="K31" s="33"/>
      <c r="L31" s="5"/>
      <c r="M31" s="56" t="str">
        <f t="shared" si="5"/>
        <v/>
      </c>
      <c r="T31" s="4" t="str">
        <f t="shared" si="2"/>
        <v/>
      </c>
      <c r="U31" s="4" t="str">
        <f t="shared" si="3"/>
        <v/>
      </c>
    </row>
    <row r="32" spans="2:21" ht="16.05" customHeight="1" x14ac:dyDescent="0.45">
      <c r="B32" s="4">
        <v>23</v>
      </c>
      <c r="C32" s="7"/>
      <c r="D32" s="7"/>
      <c r="E32" s="7"/>
      <c r="F32" s="9"/>
      <c r="G32" s="66"/>
      <c r="H32" s="33"/>
      <c r="I32" s="31" t="str">
        <f t="shared" si="4"/>
        <v/>
      </c>
      <c r="J32" s="33"/>
      <c r="K32" s="33"/>
      <c r="L32" s="5"/>
      <c r="M32" s="56" t="str">
        <f t="shared" si="5"/>
        <v/>
      </c>
      <c r="T32" s="4" t="str">
        <f t="shared" si="2"/>
        <v/>
      </c>
      <c r="U32" s="4" t="str">
        <f t="shared" si="3"/>
        <v/>
      </c>
    </row>
    <row r="33" spans="2:21" ht="16.05" customHeight="1" x14ac:dyDescent="0.45">
      <c r="B33" s="4">
        <v>24</v>
      </c>
      <c r="C33" s="7"/>
      <c r="D33" s="7"/>
      <c r="E33" s="7"/>
      <c r="F33" s="9"/>
      <c r="G33" s="66"/>
      <c r="H33" s="33"/>
      <c r="I33" s="31" t="str">
        <f t="shared" si="4"/>
        <v/>
      </c>
      <c r="J33" s="33"/>
      <c r="K33" s="33"/>
      <c r="L33" s="5"/>
      <c r="M33" s="56" t="str">
        <f t="shared" si="5"/>
        <v/>
      </c>
      <c r="T33" s="4" t="str">
        <f t="shared" si="2"/>
        <v/>
      </c>
      <c r="U33" s="4" t="str">
        <f t="shared" si="3"/>
        <v/>
      </c>
    </row>
    <row r="34" spans="2:21" ht="16.05" customHeight="1" x14ac:dyDescent="0.45">
      <c r="B34" s="88">
        <v>25</v>
      </c>
      <c r="C34" s="89"/>
      <c r="D34" s="89"/>
      <c r="E34" s="89"/>
      <c r="F34" s="90"/>
      <c r="G34" s="91"/>
      <c r="H34" s="92"/>
      <c r="I34" s="52" t="str">
        <f t="shared" si="4"/>
        <v/>
      </c>
      <c r="J34" s="92"/>
      <c r="K34" s="92"/>
      <c r="L34" s="93"/>
      <c r="M34" s="94" t="str">
        <f t="shared" si="5"/>
        <v/>
      </c>
      <c r="T34" s="4" t="str">
        <f t="shared" si="2"/>
        <v/>
      </c>
      <c r="U34" s="4" t="str">
        <f t="shared" si="3"/>
        <v/>
      </c>
    </row>
    <row r="35" spans="2:21" ht="16.05" customHeight="1" x14ac:dyDescent="0.45">
      <c r="B35" s="2">
        <v>26</v>
      </c>
      <c r="C35" s="86"/>
      <c r="D35" s="86"/>
      <c r="E35" s="86"/>
      <c r="F35" s="84"/>
      <c r="G35" s="71"/>
      <c r="H35" s="72"/>
      <c r="I35" s="30" t="str">
        <f t="shared" si="4"/>
        <v/>
      </c>
      <c r="J35" s="72"/>
      <c r="K35" s="72"/>
      <c r="L35" s="73"/>
      <c r="M35" s="101" t="str">
        <f t="shared" si="5"/>
        <v/>
      </c>
      <c r="T35" s="4" t="str">
        <f t="shared" si="2"/>
        <v/>
      </c>
      <c r="U35" s="4" t="str">
        <f t="shared" si="3"/>
        <v/>
      </c>
    </row>
    <row r="36" spans="2:21" ht="16.05" customHeight="1" x14ac:dyDescent="0.45">
      <c r="B36" s="4">
        <v>27</v>
      </c>
      <c r="C36" s="7"/>
      <c r="D36" s="7"/>
      <c r="E36" s="7"/>
      <c r="F36" s="9"/>
      <c r="G36" s="66"/>
      <c r="H36" s="33"/>
      <c r="I36" s="31" t="str">
        <f t="shared" si="4"/>
        <v/>
      </c>
      <c r="J36" s="33"/>
      <c r="K36" s="33"/>
      <c r="L36" s="5"/>
      <c r="M36" s="56" t="str">
        <f t="shared" si="5"/>
        <v/>
      </c>
      <c r="T36" s="4" t="str">
        <f t="shared" si="2"/>
        <v/>
      </c>
      <c r="U36" s="4" t="str">
        <f t="shared" si="3"/>
        <v/>
      </c>
    </row>
    <row r="37" spans="2:21" ht="16.05" customHeight="1" x14ac:dyDescent="0.45">
      <c r="B37" s="4">
        <v>28</v>
      </c>
      <c r="C37" s="7"/>
      <c r="D37" s="7"/>
      <c r="E37" s="7"/>
      <c r="F37" s="9"/>
      <c r="G37" s="66"/>
      <c r="H37" s="33"/>
      <c r="I37" s="31" t="str">
        <f t="shared" si="4"/>
        <v/>
      </c>
      <c r="J37" s="33"/>
      <c r="K37" s="33"/>
      <c r="L37" s="5"/>
      <c r="M37" s="56" t="str">
        <f t="shared" si="5"/>
        <v/>
      </c>
      <c r="T37" s="4" t="str">
        <f t="shared" si="2"/>
        <v/>
      </c>
      <c r="U37" s="4" t="str">
        <f t="shared" si="3"/>
        <v/>
      </c>
    </row>
    <row r="38" spans="2:21" ht="16.05" customHeight="1" x14ac:dyDescent="0.45">
      <c r="B38" s="4">
        <v>29</v>
      </c>
      <c r="C38" s="7"/>
      <c r="D38" s="7"/>
      <c r="E38" s="7"/>
      <c r="F38" s="9"/>
      <c r="G38" s="66"/>
      <c r="H38" s="33"/>
      <c r="I38" s="31" t="str">
        <f t="shared" si="4"/>
        <v/>
      </c>
      <c r="J38" s="33"/>
      <c r="K38" s="33"/>
      <c r="L38" s="5"/>
      <c r="M38" s="56" t="str">
        <f t="shared" si="5"/>
        <v/>
      </c>
      <c r="T38" s="4" t="str">
        <f t="shared" si="2"/>
        <v/>
      </c>
      <c r="U38" s="4" t="str">
        <f t="shared" si="3"/>
        <v/>
      </c>
    </row>
    <row r="39" spans="2:21" ht="16.05" customHeight="1" x14ac:dyDescent="0.45">
      <c r="B39" s="3">
        <v>30</v>
      </c>
      <c r="C39" s="87"/>
      <c r="D39" s="87"/>
      <c r="E39" s="87"/>
      <c r="F39" s="85"/>
      <c r="G39" s="74"/>
      <c r="H39" s="75"/>
      <c r="I39" s="32" t="str">
        <f t="shared" si="4"/>
        <v/>
      </c>
      <c r="J39" s="75"/>
      <c r="K39" s="75"/>
      <c r="L39" s="76"/>
      <c r="M39" s="58" t="str">
        <f t="shared" si="5"/>
        <v/>
      </c>
      <c r="T39" s="4" t="str">
        <f t="shared" si="2"/>
        <v/>
      </c>
      <c r="U39" s="4" t="str">
        <f t="shared" si="3"/>
        <v/>
      </c>
    </row>
    <row r="40" spans="2:21" ht="16.05" customHeight="1" x14ac:dyDescent="0.45">
      <c r="B40" s="88">
        <v>31</v>
      </c>
      <c r="C40" s="95"/>
      <c r="D40" s="95"/>
      <c r="E40" s="95"/>
      <c r="F40" s="96"/>
      <c r="G40" s="97"/>
      <c r="H40" s="98"/>
      <c r="I40" s="53" t="str">
        <f t="shared" si="4"/>
        <v/>
      </c>
      <c r="J40" s="98"/>
      <c r="K40" s="98"/>
      <c r="L40" s="99"/>
      <c r="M40" s="100" t="str">
        <f t="shared" si="5"/>
        <v/>
      </c>
      <c r="T40" s="4" t="str">
        <f t="shared" si="2"/>
        <v/>
      </c>
      <c r="U40" s="4" t="str">
        <f t="shared" si="3"/>
        <v/>
      </c>
    </row>
    <row r="41" spans="2:21" ht="16.05" customHeight="1" x14ac:dyDescent="0.45">
      <c r="B41" s="4">
        <v>32</v>
      </c>
      <c r="C41" s="7"/>
      <c r="D41" s="7"/>
      <c r="E41" s="7"/>
      <c r="F41" s="9"/>
      <c r="G41" s="66"/>
      <c r="H41" s="33"/>
      <c r="I41" s="31" t="str">
        <f t="shared" si="4"/>
        <v/>
      </c>
      <c r="J41" s="33"/>
      <c r="K41" s="33"/>
      <c r="L41" s="5"/>
      <c r="M41" s="56" t="str">
        <f t="shared" si="5"/>
        <v/>
      </c>
      <c r="T41" s="4" t="str">
        <f t="shared" si="2"/>
        <v/>
      </c>
      <c r="U41" s="4" t="str">
        <f t="shared" si="3"/>
        <v/>
      </c>
    </row>
    <row r="42" spans="2:21" ht="16.05" customHeight="1" x14ac:dyDescent="0.45">
      <c r="B42" s="4">
        <v>33</v>
      </c>
      <c r="C42" s="7"/>
      <c r="D42" s="7"/>
      <c r="E42" s="7"/>
      <c r="F42" s="9"/>
      <c r="G42" s="66"/>
      <c r="H42" s="33"/>
      <c r="I42" s="31" t="str">
        <f t="shared" si="4"/>
        <v/>
      </c>
      <c r="J42" s="33"/>
      <c r="K42" s="33"/>
      <c r="L42" s="5"/>
      <c r="M42" s="56" t="str">
        <f t="shared" si="5"/>
        <v/>
      </c>
      <c r="T42" s="4" t="str">
        <f t="shared" si="2"/>
        <v/>
      </c>
      <c r="U42" s="4" t="str">
        <f t="shared" si="3"/>
        <v/>
      </c>
    </row>
    <row r="43" spans="2:21" ht="16.05" customHeight="1" x14ac:dyDescent="0.45">
      <c r="B43" s="4">
        <v>34</v>
      </c>
      <c r="C43" s="7"/>
      <c r="D43" s="7"/>
      <c r="E43" s="7"/>
      <c r="F43" s="9"/>
      <c r="G43" s="66"/>
      <c r="H43" s="33"/>
      <c r="I43" s="31" t="str">
        <f t="shared" si="4"/>
        <v/>
      </c>
      <c r="J43" s="33"/>
      <c r="K43" s="33"/>
      <c r="L43" s="5"/>
      <c r="M43" s="56" t="str">
        <f t="shared" si="5"/>
        <v/>
      </c>
      <c r="T43" s="4" t="str">
        <f t="shared" si="2"/>
        <v/>
      </c>
      <c r="U43" s="4" t="str">
        <f t="shared" si="3"/>
        <v/>
      </c>
    </row>
    <row r="44" spans="2:21" ht="16.05" customHeight="1" x14ac:dyDescent="0.45">
      <c r="B44" s="88">
        <v>35</v>
      </c>
      <c r="C44" s="89"/>
      <c r="D44" s="89"/>
      <c r="E44" s="89"/>
      <c r="F44" s="90"/>
      <c r="G44" s="91"/>
      <c r="H44" s="92"/>
      <c r="I44" s="52" t="str">
        <f t="shared" si="4"/>
        <v/>
      </c>
      <c r="J44" s="92"/>
      <c r="K44" s="92"/>
      <c r="L44" s="93"/>
      <c r="M44" s="94" t="str">
        <f t="shared" si="5"/>
        <v/>
      </c>
      <c r="T44" s="4" t="str">
        <f t="shared" si="2"/>
        <v/>
      </c>
      <c r="U44" s="4" t="str">
        <f t="shared" si="3"/>
        <v/>
      </c>
    </row>
    <row r="45" spans="2:21" ht="16.05" customHeight="1" x14ac:dyDescent="0.45">
      <c r="B45" s="2">
        <v>36</v>
      </c>
      <c r="C45" s="86"/>
      <c r="D45" s="86"/>
      <c r="E45" s="86"/>
      <c r="F45" s="84"/>
      <c r="G45" s="71"/>
      <c r="H45" s="72"/>
      <c r="I45" s="30" t="str">
        <f t="shared" si="4"/>
        <v/>
      </c>
      <c r="J45" s="72"/>
      <c r="K45" s="72"/>
      <c r="L45" s="73"/>
      <c r="M45" s="101" t="str">
        <f t="shared" si="5"/>
        <v/>
      </c>
      <c r="T45" s="4" t="str">
        <f t="shared" si="2"/>
        <v/>
      </c>
      <c r="U45" s="4" t="str">
        <f t="shared" si="3"/>
        <v/>
      </c>
    </row>
    <row r="46" spans="2:21" ht="16.05" customHeight="1" x14ac:dyDescent="0.45">
      <c r="B46" s="4">
        <v>37</v>
      </c>
      <c r="C46" s="7"/>
      <c r="D46" s="7"/>
      <c r="E46" s="7"/>
      <c r="F46" s="9"/>
      <c r="G46" s="66"/>
      <c r="H46" s="33"/>
      <c r="I46" s="31" t="str">
        <f t="shared" si="4"/>
        <v/>
      </c>
      <c r="J46" s="33"/>
      <c r="K46" s="33"/>
      <c r="L46" s="5"/>
      <c r="M46" s="56" t="str">
        <f t="shared" si="5"/>
        <v/>
      </c>
      <c r="T46" s="4" t="str">
        <f t="shared" si="2"/>
        <v/>
      </c>
      <c r="U46" s="4" t="str">
        <f t="shared" si="3"/>
        <v/>
      </c>
    </row>
    <row r="47" spans="2:21" ht="16.05" customHeight="1" x14ac:dyDescent="0.45">
      <c r="B47" s="4">
        <v>38</v>
      </c>
      <c r="C47" s="7"/>
      <c r="D47" s="7"/>
      <c r="E47" s="7"/>
      <c r="F47" s="9"/>
      <c r="G47" s="66"/>
      <c r="H47" s="33"/>
      <c r="I47" s="31" t="str">
        <f t="shared" si="4"/>
        <v/>
      </c>
      <c r="J47" s="33"/>
      <c r="K47" s="33"/>
      <c r="L47" s="5"/>
      <c r="M47" s="56" t="str">
        <f t="shared" si="5"/>
        <v/>
      </c>
      <c r="T47" s="4" t="str">
        <f t="shared" si="2"/>
        <v/>
      </c>
      <c r="U47" s="4" t="str">
        <f t="shared" si="3"/>
        <v/>
      </c>
    </row>
    <row r="48" spans="2:21" ht="16.05" customHeight="1" x14ac:dyDescent="0.45">
      <c r="B48" s="4">
        <v>39</v>
      </c>
      <c r="C48" s="7"/>
      <c r="D48" s="7"/>
      <c r="E48" s="7"/>
      <c r="F48" s="9"/>
      <c r="G48" s="66"/>
      <c r="H48" s="33"/>
      <c r="I48" s="31" t="str">
        <f t="shared" si="4"/>
        <v/>
      </c>
      <c r="J48" s="33"/>
      <c r="K48" s="33"/>
      <c r="L48" s="5"/>
      <c r="M48" s="56" t="str">
        <f t="shared" si="5"/>
        <v/>
      </c>
      <c r="T48" s="4" t="str">
        <f t="shared" si="2"/>
        <v/>
      </c>
      <c r="U48" s="4" t="str">
        <f t="shared" si="3"/>
        <v/>
      </c>
    </row>
    <row r="49" spans="2:21" ht="16.05" customHeight="1" x14ac:dyDescent="0.45">
      <c r="B49" s="3">
        <v>40</v>
      </c>
      <c r="C49" s="87"/>
      <c r="D49" s="87"/>
      <c r="E49" s="87"/>
      <c r="F49" s="85"/>
      <c r="G49" s="74"/>
      <c r="H49" s="75"/>
      <c r="I49" s="32" t="str">
        <f t="shared" si="4"/>
        <v/>
      </c>
      <c r="J49" s="75"/>
      <c r="K49" s="75"/>
      <c r="L49" s="76"/>
      <c r="M49" s="58" t="str">
        <f t="shared" si="5"/>
        <v/>
      </c>
      <c r="T49" s="63" t="str">
        <f t="shared" si="2"/>
        <v/>
      </c>
      <c r="U49" s="63" t="str">
        <f t="shared" si="3"/>
        <v/>
      </c>
    </row>
    <row r="50" spans="2:21" ht="10.050000000000001" customHeight="1" x14ac:dyDescent="0.45">
      <c r="T50" s="1" t="str">
        <f t="shared" ref="T50" si="6">IF(G50="","",IF(G50&lt;=G$8,"〇","×"))</f>
        <v/>
      </c>
    </row>
    <row r="51" spans="2:21" ht="18" customHeight="1" x14ac:dyDescent="0.45">
      <c r="J51" s="65">
        <f>SUM(J10:J49)</f>
        <v>0</v>
      </c>
      <c r="K51" s="65">
        <f>SUM(K10:K49)</f>
        <v>0</v>
      </c>
      <c r="L51" s="65">
        <f>SUM(L10:L49)</f>
        <v>0</v>
      </c>
      <c r="M51" s="1" t="e">
        <f t="shared" ref="M51" si="7">IF(J51="","",ROUNDUP(((J51-L51/1000)/(K51-L51/1000)),2))</f>
        <v>#DIV/0!</v>
      </c>
    </row>
    <row r="52" spans="2:21" ht="18" customHeight="1" x14ac:dyDescent="0.45"/>
    <row r="53" spans="2:21" ht="18" customHeight="1" x14ac:dyDescent="0.45"/>
    <row r="54" spans="2:21" ht="18" customHeight="1" x14ac:dyDescent="0.45"/>
    <row r="55" spans="2:21" ht="18" customHeight="1" x14ac:dyDescent="0.45"/>
    <row r="56" spans="2:21" ht="18" customHeight="1" x14ac:dyDescent="0.45"/>
    <row r="57" spans="2:21" ht="18" customHeight="1" x14ac:dyDescent="0.45"/>
    <row r="58" spans="2:21" ht="18" customHeight="1" x14ac:dyDescent="0.45"/>
    <row r="59" spans="2:21" ht="18" customHeight="1" x14ac:dyDescent="0.45"/>
    <row r="60" spans="2:21" ht="18" customHeight="1" x14ac:dyDescent="0.45"/>
    <row r="61" spans="2:21" ht="18" customHeight="1" x14ac:dyDescent="0.45"/>
    <row r="62" spans="2:21" ht="18" customHeight="1" x14ac:dyDescent="0.45"/>
    <row r="63" spans="2:21" ht="18" customHeight="1" x14ac:dyDescent="0.45"/>
    <row r="64" spans="2:21" ht="18" customHeight="1" x14ac:dyDescent="0.45"/>
    <row r="65" ht="18" customHeight="1" x14ac:dyDescent="0.45"/>
    <row r="66" ht="18" customHeight="1" x14ac:dyDescent="0.45"/>
    <row r="67" ht="18" customHeight="1" x14ac:dyDescent="0.45"/>
    <row r="68" ht="18" customHeight="1" x14ac:dyDescent="0.45"/>
    <row r="69" ht="18" customHeight="1" x14ac:dyDescent="0.45"/>
    <row r="70" ht="18" customHeight="1" x14ac:dyDescent="0.45"/>
    <row r="71" ht="18" customHeight="1" x14ac:dyDescent="0.45"/>
    <row r="72" ht="18" customHeight="1" x14ac:dyDescent="0.45"/>
    <row r="73" ht="18" customHeight="1" x14ac:dyDescent="0.45"/>
    <row r="74" ht="18" customHeight="1" x14ac:dyDescent="0.45"/>
    <row r="75" ht="18" customHeight="1" x14ac:dyDescent="0.45"/>
    <row r="76" ht="18" customHeight="1" x14ac:dyDescent="0.45"/>
    <row r="77" ht="18" customHeight="1" x14ac:dyDescent="0.45"/>
    <row r="78" ht="18" customHeight="1" x14ac:dyDescent="0.45"/>
    <row r="79" ht="18" customHeight="1" x14ac:dyDescent="0.45"/>
    <row r="80" ht="18" customHeight="1" x14ac:dyDescent="0.45"/>
    <row r="81" ht="18" customHeight="1" x14ac:dyDescent="0.45"/>
    <row r="82" ht="18" customHeight="1" x14ac:dyDescent="0.45"/>
    <row r="83" ht="18" customHeight="1" x14ac:dyDescent="0.45"/>
    <row r="84" ht="18" customHeight="1" x14ac:dyDescent="0.45"/>
    <row r="85" ht="18" customHeight="1" x14ac:dyDescent="0.45"/>
    <row r="86" ht="18" customHeight="1" x14ac:dyDescent="0.45"/>
    <row r="87" ht="18" customHeight="1" x14ac:dyDescent="0.45"/>
    <row r="88" ht="18" customHeight="1" x14ac:dyDescent="0.45"/>
    <row r="89" ht="18" customHeight="1" x14ac:dyDescent="0.45"/>
    <row r="90" ht="18" customHeight="1" x14ac:dyDescent="0.45"/>
    <row r="91" ht="18" customHeight="1" x14ac:dyDescent="0.45"/>
    <row r="92" ht="18" customHeight="1" x14ac:dyDescent="0.45"/>
    <row r="93" ht="18" customHeight="1" x14ac:dyDescent="0.45"/>
    <row r="94" ht="18" customHeight="1" x14ac:dyDescent="0.45"/>
    <row r="95" ht="18" customHeight="1" x14ac:dyDescent="0.45"/>
    <row r="96" ht="18" customHeight="1" x14ac:dyDescent="0.45"/>
    <row r="97" ht="18" customHeight="1" x14ac:dyDescent="0.45"/>
    <row r="98" ht="18" customHeight="1" x14ac:dyDescent="0.45"/>
    <row r="99" ht="18" customHeight="1" x14ac:dyDescent="0.45"/>
    <row r="100" ht="18" customHeight="1" x14ac:dyDescent="0.45"/>
    <row r="101" ht="18" customHeight="1" x14ac:dyDescent="0.45"/>
    <row r="102" ht="18" customHeight="1" x14ac:dyDescent="0.45"/>
  </sheetData>
  <autoFilter ref="A9:N49" xr:uid="{00000000-0001-0000-0200-000000000000}"/>
  <mergeCells count="8">
    <mergeCell ref="I7:I9"/>
    <mergeCell ref="M7:M9"/>
    <mergeCell ref="G6:I6"/>
    <mergeCell ref="G5:M5"/>
    <mergeCell ref="J6:M6"/>
    <mergeCell ref="J7:J8"/>
    <mergeCell ref="K7:K8"/>
    <mergeCell ref="L7:L8"/>
  </mergeCells>
  <phoneticPr fontId="1"/>
  <conditionalFormatting sqref="G10:G49">
    <cfRule type="top10" dxfId="33" priority="3" bottom="1" rank="1"/>
    <cfRule type="top10" dxfId="32" priority="4" rank="1"/>
  </conditionalFormatting>
  <conditionalFormatting sqref="H10:H49">
    <cfRule type="top10" dxfId="31" priority="1" bottom="1" rank="1"/>
    <cfRule type="top10" dxfId="30" priority="2" rank="1"/>
  </conditionalFormatting>
  <conditionalFormatting sqref="J10:J49">
    <cfRule type="top10" dxfId="29" priority="7" bottom="1" rank="1"/>
    <cfRule type="top10" dxfId="28" priority="8" rank="1"/>
  </conditionalFormatting>
  <conditionalFormatting sqref="K10:K49">
    <cfRule type="top10" dxfId="27" priority="5" bottom="1" rank="1"/>
    <cfRule type="top10" dxfId="26" priority="6" rank="1"/>
  </conditionalFormatting>
  <dataValidations count="1">
    <dataValidation type="list" allowBlank="1" showInputMessage="1" showErrorMessage="1" sqref="H3" xr:uid="{E951403C-7746-4340-BAA5-FAE9C0C6723D}">
      <formula1>$Q$10:$Q$17</formula1>
    </dataValidation>
  </dataValidations>
  <pageMargins left="0.39370078740157483" right="0.19685039370078741" top="0.39370078740157483" bottom="0.3937007874015748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CEA53-14D7-4FC9-A3CE-CBE8BB132535}">
  <dimension ref="B1:AB63"/>
  <sheetViews>
    <sheetView showGridLines="0" view="pageBreakPreview" zoomScaleNormal="100" zoomScaleSheetLayoutView="100" workbookViewId="0">
      <selection activeCell="K30" sqref="K30"/>
    </sheetView>
  </sheetViews>
  <sheetFormatPr defaultColWidth="9" defaultRowHeight="16.2" x14ac:dyDescent="0.45"/>
  <cols>
    <col min="1" max="1" width="1.59765625" style="1" customWidth="1"/>
    <col min="2" max="3" width="10.59765625" style="1" customWidth="1"/>
    <col min="4" max="28" width="2.69921875" style="1" customWidth="1"/>
    <col min="29" max="29" width="1.59765625" style="1" customWidth="1"/>
    <col min="30" max="16384" width="9" style="1"/>
  </cols>
  <sheetData>
    <row r="1" spans="2:28" ht="10.050000000000001" customHeight="1" x14ac:dyDescent="0.45"/>
    <row r="2" spans="2:28" ht="18" customHeight="1" x14ac:dyDescent="0.45">
      <c r="B2" s="1" t="s">
        <v>13</v>
      </c>
    </row>
    <row r="3" spans="2:28" ht="18" customHeight="1" x14ac:dyDescent="0.45">
      <c r="B3" s="111" t="s">
        <v>14</v>
      </c>
      <c r="C3" s="112"/>
      <c r="D3" s="10"/>
      <c r="E3" s="115" t="s">
        <v>100</v>
      </c>
      <c r="F3" s="115"/>
      <c r="G3" s="115"/>
      <c r="H3" s="115"/>
      <c r="I3" s="80" t="s">
        <v>22</v>
      </c>
      <c r="J3" s="116" t="s">
        <v>101</v>
      </c>
      <c r="K3" s="106"/>
      <c r="L3" s="80" t="s">
        <v>24</v>
      </c>
      <c r="M3" s="115"/>
      <c r="N3" s="115"/>
      <c r="O3" s="115"/>
      <c r="P3" s="115"/>
      <c r="Q3" s="80" t="s">
        <v>22</v>
      </c>
      <c r="R3" s="106"/>
      <c r="S3" s="106"/>
      <c r="T3" s="80" t="s">
        <v>24</v>
      </c>
      <c r="U3" s="115"/>
      <c r="V3" s="115"/>
      <c r="W3" s="115"/>
      <c r="X3" s="115"/>
      <c r="Y3" s="80" t="s">
        <v>22</v>
      </c>
      <c r="Z3" s="105"/>
      <c r="AA3" s="106"/>
      <c r="AB3" s="81" t="s">
        <v>24</v>
      </c>
    </row>
    <row r="4" spans="2:28" ht="18" customHeight="1" x14ac:dyDescent="0.45">
      <c r="B4" s="111" t="s">
        <v>15</v>
      </c>
      <c r="C4" s="112"/>
      <c r="D4" s="10"/>
      <c r="E4" s="103" t="s">
        <v>18</v>
      </c>
      <c r="F4" s="103"/>
      <c r="G4" s="103"/>
      <c r="H4" s="103"/>
      <c r="I4" s="80"/>
      <c r="J4" s="107">
        <v>13</v>
      </c>
      <c r="K4" s="108"/>
      <c r="L4" s="80" t="s">
        <v>17</v>
      </c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1"/>
    </row>
    <row r="5" spans="2:28" ht="18" customHeight="1" x14ac:dyDescent="0.45">
      <c r="B5" s="113" t="s">
        <v>16</v>
      </c>
      <c r="C5" s="114"/>
      <c r="D5" s="13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5"/>
    </row>
    <row r="6" spans="2:28" ht="16.5" customHeight="1" x14ac:dyDescent="0.45">
      <c r="B6" s="21"/>
      <c r="C6" s="22"/>
      <c r="G6" s="118" t="s">
        <v>20</v>
      </c>
      <c r="H6" s="118"/>
      <c r="I6" s="118"/>
      <c r="J6" s="118"/>
      <c r="K6" s="118"/>
      <c r="L6" s="118"/>
      <c r="M6" s="118"/>
      <c r="N6" s="109" t="s">
        <v>28</v>
      </c>
      <c r="O6" s="109"/>
      <c r="P6" s="109"/>
      <c r="Q6" s="109"/>
      <c r="R6" s="109"/>
      <c r="S6" s="109"/>
      <c r="T6" s="109"/>
      <c r="U6" s="109" t="s">
        <v>21</v>
      </c>
      <c r="V6" s="109"/>
      <c r="W6" s="109"/>
      <c r="X6" s="109"/>
      <c r="Y6" s="109"/>
      <c r="Z6" s="109"/>
      <c r="AA6" s="109"/>
      <c r="AB6" s="110"/>
    </row>
    <row r="7" spans="2:28" ht="18" customHeight="1" x14ac:dyDescent="0.45">
      <c r="B7" s="21"/>
      <c r="C7" s="22"/>
      <c r="H7" s="18"/>
      <c r="I7" s="18"/>
      <c r="J7" s="18"/>
      <c r="K7" s="18"/>
      <c r="L7" s="18"/>
      <c r="M7" s="18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10"/>
    </row>
    <row r="8" spans="2:28" ht="18" customHeight="1" x14ac:dyDescent="0.45">
      <c r="B8" s="21"/>
      <c r="C8" s="23" t="s">
        <v>19</v>
      </c>
      <c r="D8" s="77"/>
      <c r="G8" s="1" t="s">
        <v>22</v>
      </c>
      <c r="H8" s="120">
        <v>1340.6</v>
      </c>
      <c r="I8" s="120"/>
      <c r="J8" s="120"/>
      <c r="K8" s="120"/>
      <c r="L8" s="119" t="s">
        <v>23</v>
      </c>
      <c r="M8" s="119"/>
      <c r="N8" s="1" t="s">
        <v>22</v>
      </c>
      <c r="O8" s="120"/>
      <c r="P8" s="120"/>
      <c r="Q8" s="120"/>
      <c r="R8" s="120"/>
      <c r="S8" s="119" t="s">
        <v>23</v>
      </c>
      <c r="T8" s="119"/>
      <c r="U8" s="1" t="s">
        <v>22</v>
      </c>
      <c r="V8" s="120">
        <v>1273.57</v>
      </c>
      <c r="W8" s="120"/>
      <c r="X8" s="120"/>
      <c r="Y8" s="120"/>
      <c r="Z8" s="119" t="s">
        <v>23</v>
      </c>
      <c r="AA8" s="119"/>
      <c r="AB8" s="20"/>
    </row>
    <row r="9" spans="2:28" ht="18" customHeight="1" x14ac:dyDescent="0.45">
      <c r="B9" s="21"/>
      <c r="C9" s="23" t="s">
        <v>25</v>
      </c>
      <c r="D9" s="117" t="s">
        <v>27</v>
      </c>
      <c r="E9" s="117"/>
      <c r="F9" s="117"/>
      <c r="G9" s="1" t="s">
        <v>22</v>
      </c>
      <c r="H9" s="120"/>
      <c r="I9" s="120"/>
      <c r="J9" s="120"/>
      <c r="K9" s="120"/>
      <c r="L9" s="119" t="s">
        <v>23</v>
      </c>
      <c r="M9" s="119"/>
      <c r="N9" s="1" t="s">
        <v>22</v>
      </c>
      <c r="O9" s="120"/>
      <c r="P9" s="120"/>
      <c r="Q9" s="120"/>
      <c r="R9" s="120"/>
      <c r="S9" s="119" t="s">
        <v>23</v>
      </c>
      <c r="T9" s="119"/>
      <c r="U9" s="1" t="s">
        <v>22</v>
      </c>
      <c r="V9" s="120"/>
      <c r="W9" s="120"/>
      <c r="X9" s="120"/>
      <c r="Y9" s="120"/>
      <c r="Z9" s="119" t="s">
        <v>23</v>
      </c>
      <c r="AA9" s="119"/>
      <c r="AB9" s="20"/>
    </row>
    <row r="10" spans="2:28" ht="18" customHeight="1" x14ac:dyDescent="0.45">
      <c r="B10" s="21"/>
      <c r="C10" s="22"/>
      <c r="D10" s="117" t="s">
        <v>26</v>
      </c>
      <c r="E10" s="117"/>
      <c r="F10" s="117"/>
      <c r="G10" s="1" t="s">
        <v>22</v>
      </c>
      <c r="H10" s="120"/>
      <c r="I10" s="120"/>
      <c r="J10" s="120"/>
      <c r="K10" s="120"/>
      <c r="L10" s="119" t="s">
        <v>23</v>
      </c>
      <c r="M10" s="119"/>
      <c r="N10" s="1" t="s">
        <v>22</v>
      </c>
      <c r="O10" s="120"/>
      <c r="P10" s="120"/>
      <c r="Q10" s="120"/>
      <c r="R10" s="120"/>
      <c r="S10" s="119" t="s">
        <v>23</v>
      </c>
      <c r="T10" s="119"/>
      <c r="U10" s="1" t="s">
        <v>22</v>
      </c>
      <c r="V10" s="120"/>
      <c r="W10" s="120"/>
      <c r="X10" s="120"/>
      <c r="Y10" s="120"/>
      <c r="Z10" s="119" t="s">
        <v>23</v>
      </c>
      <c r="AA10" s="119"/>
      <c r="AB10" s="20"/>
    </row>
    <row r="11" spans="2:28" ht="18" customHeight="1" x14ac:dyDescent="0.45">
      <c r="B11" s="21"/>
      <c r="C11" s="23" t="s">
        <v>29</v>
      </c>
      <c r="D11" s="117" t="s">
        <v>27</v>
      </c>
      <c r="E11" s="117"/>
      <c r="F11" s="117"/>
      <c r="G11" s="1" t="s">
        <v>22</v>
      </c>
      <c r="H11" s="120"/>
      <c r="I11" s="120"/>
      <c r="J11" s="120"/>
      <c r="K11" s="120"/>
      <c r="L11" s="119" t="s">
        <v>23</v>
      </c>
      <c r="M11" s="119"/>
      <c r="N11" s="1" t="s">
        <v>22</v>
      </c>
      <c r="O11" s="120"/>
      <c r="P11" s="120"/>
      <c r="Q11" s="120"/>
      <c r="R11" s="120"/>
      <c r="S11" s="119" t="s">
        <v>23</v>
      </c>
      <c r="T11" s="119"/>
      <c r="U11" s="1" t="s">
        <v>22</v>
      </c>
      <c r="V11" s="120"/>
      <c r="W11" s="120"/>
      <c r="X11" s="120"/>
      <c r="Y11" s="120"/>
      <c r="Z11" s="119" t="s">
        <v>23</v>
      </c>
      <c r="AA11" s="119"/>
      <c r="AB11" s="20"/>
    </row>
    <row r="12" spans="2:28" ht="18" customHeight="1" x14ac:dyDescent="0.45">
      <c r="B12" s="24"/>
      <c r="C12" s="25"/>
      <c r="D12" s="121" t="s">
        <v>30</v>
      </c>
      <c r="E12" s="121"/>
      <c r="F12" s="121"/>
      <c r="G12" s="16" t="s">
        <v>22</v>
      </c>
      <c r="H12" s="120"/>
      <c r="I12" s="120"/>
      <c r="J12" s="120"/>
      <c r="K12" s="120"/>
      <c r="L12" s="122" t="s">
        <v>23</v>
      </c>
      <c r="M12" s="122"/>
      <c r="N12" s="16" t="s">
        <v>22</v>
      </c>
      <c r="O12" s="120"/>
      <c r="P12" s="120"/>
      <c r="Q12" s="120"/>
      <c r="R12" s="120"/>
      <c r="S12" s="122" t="s">
        <v>23</v>
      </c>
      <c r="T12" s="122"/>
      <c r="U12" s="16" t="s">
        <v>22</v>
      </c>
      <c r="V12" s="120"/>
      <c r="W12" s="120"/>
      <c r="X12" s="120"/>
      <c r="Y12" s="120"/>
      <c r="Z12" s="122" t="s">
        <v>23</v>
      </c>
      <c r="AA12" s="122"/>
      <c r="AB12" s="17"/>
    </row>
    <row r="13" spans="2:28" ht="18" customHeight="1" x14ac:dyDescent="0.45">
      <c r="B13" s="127" t="s">
        <v>31</v>
      </c>
      <c r="C13" s="128"/>
      <c r="D13" s="14" t="s">
        <v>32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5"/>
    </row>
    <row r="14" spans="2:28" ht="18" customHeight="1" x14ac:dyDescent="0.45">
      <c r="B14" s="129"/>
      <c r="C14" s="130"/>
      <c r="E14" s="78"/>
      <c r="F14" s="124" t="s">
        <v>33</v>
      </c>
      <c r="G14" s="124"/>
      <c r="H14" s="124"/>
      <c r="I14" s="124"/>
      <c r="J14" s="124"/>
      <c r="K14" s="124"/>
      <c r="L14" s="124"/>
      <c r="M14" s="78"/>
      <c r="N14" s="124" t="s">
        <v>34</v>
      </c>
      <c r="O14" s="124"/>
      <c r="P14" s="124"/>
      <c r="Q14" s="124"/>
      <c r="R14" s="124"/>
      <c r="S14" s="124"/>
      <c r="T14" s="124"/>
      <c r="U14" s="78"/>
      <c r="V14" s="124" t="s">
        <v>35</v>
      </c>
      <c r="W14" s="124"/>
      <c r="X14" s="124"/>
      <c r="Y14" s="124"/>
      <c r="Z14" s="124"/>
      <c r="AA14" s="124"/>
      <c r="AB14" s="125"/>
    </row>
    <row r="15" spans="2:28" ht="18" customHeight="1" x14ac:dyDescent="0.45">
      <c r="B15" s="21"/>
      <c r="C15" s="22"/>
      <c r="E15" s="78" t="s">
        <v>12</v>
      </c>
      <c r="F15" s="124" t="s">
        <v>36</v>
      </c>
      <c r="G15" s="124"/>
      <c r="H15" s="124"/>
      <c r="I15" s="124"/>
      <c r="J15" s="124"/>
      <c r="K15" s="124"/>
      <c r="L15" s="124"/>
      <c r="AB15" s="20"/>
    </row>
    <row r="16" spans="2:28" ht="18" customHeight="1" x14ac:dyDescent="0.45">
      <c r="B16" s="21"/>
      <c r="C16" s="22"/>
      <c r="D16" s="1" t="s">
        <v>37</v>
      </c>
      <c r="AB16" s="20"/>
    </row>
    <row r="17" spans="2:28" ht="18" customHeight="1" x14ac:dyDescent="0.45">
      <c r="B17" s="21"/>
      <c r="C17" s="22"/>
      <c r="F17" s="1" t="s">
        <v>38</v>
      </c>
      <c r="J17" s="78" t="s">
        <v>12</v>
      </c>
      <c r="K17" s="1" t="s">
        <v>64</v>
      </c>
      <c r="AB17" s="20"/>
    </row>
    <row r="18" spans="2:28" ht="18" customHeight="1" x14ac:dyDescent="0.45">
      <c r="B18" s="21"/>
      <c r="C18" s="22"/>
      <c r="J18" s="78"/>
      <c r="K18" s="1" t="s">
        <v>65</v>
      </c>
      <c r="AB18" s="20"/>
    </row>
    <row r="19" spans="2:28" ht="18" customHeight="1" x14ac:dyDescent="0.45">
      <c r="B19" s="21"/>
      <c r="C19" s="22"/>
      <c r="J19" s="78"/>
      <c r="K19" s="1" t="s">
        <v>39</v>
      </c>
      <c r="AB19" s="20"/>
    </row>
    <row r="20" spans="2:28" ht="18" customHeight="1" x14ac:dyDescent="0.45">
      <c r="B20" s="21"/>
      <c r="C20" s="22"/>
      <c r="K20" s="1" t="s">
        <v>22</v>
      </c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" t="s">
        <v>24</v>
      </c>
      <c r="AB20" s="20"/>
    </row>
    <row r="21" spans="2:28" ht="18" customHeight="1" x14ac:dyDescent="0.45">
      <c r="B21" s="21"/>
      <c r="C21" s="22"/>
      <c r="F21" s="1" t="s">
        <v>40</v>
      </c>
      <c r="AB21" s="20"/>
    </row>
    <row r="22" spans="2:28" ht="18" customHeight="1" x14ac:dyDescent="0.45">
      <c r="B22" s="21"/>
      <c r="C22" s="22"/>
      <c r="F22" s="27" t="s">
        <v>41</v>
      </c>
      <c r="AB22" s="20"/>
    </row>
    <row r="23" spans="2:28" ht="18" customHeight="1" x14ac:dyDescent="0.45">
      <c r="B23" s="21"/>
      <c r="C23" s="22"/>
      <c r="J23" s="78" t="s">
        <v>12</v>
      </c>
      <c r="K23" s="1" t="s">
        <v>66</v>
      </c>
      <c r="AB23" s="20"/>
    </row>
    <row r="24" spans="2:28" ht="18" customHeight="1" x14ac:dyDescent="0.45">
      <c r="B24" s="21"/>
      <c r="C24" s="22"/>
      <c r="J24" s="78"/>
      <c r="K24" s="1" t="s">
        <v>69</v>
      </c>
      <c r="AB24" s="20"/>
    </row>
    <row r="25" spans="2:28" ht="18" customHeight="1" x14ac:dyDescent="0.45">
      <c r="B25" s="21"/>
      <c r="C25" s="22"/>
      <c r="J25" s="78"/>
      <c r="K25" s="1" t="s">
        <v>39</v>
      </c>
      <c r="AB25" s="20"/>
    </row>
    <row r="26" spans="2:28" ht="18" customHeight="1" x14ac:dyDescent="0.45">
      <c r="B26" s="21"/>
      <c r="C26" s="22"/>
      <c r="K26" s="1" t="s">
        <v>22</v>
      </c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" t="s">
        <v>24</v>
      </c>
      <c r="AB26" s="20"/>
    </row>
    <row r="27" spans="2:28" ht="18" customHeight="1" x14ac:dyDescent="0.45">
      <c r="B27" s="21"/>
      <c r="C27" s="22"/>
      <c r="F27" s="1" t="s">
        <v>42</v>
      </c>
      <c r="AB27" s="20"/>
    </row>
    <row r="28" spans="2:28" ht="18" customHeight="1" x14ac:dyDescent="0.45">
      <c r="B28" s="21"/>
      <c r="C28" s="22"/>
      <c r="J28" s="78" t="s">
        <v>12</v>
      </c>
      <c r="K28" s="1" t="s">
        <v>67</v>
      </c>
      <c r="AB28" s="20"/>
    </row>
    <row r="29" spans="2:28" ht="18" customHeight="1" x14ac:dyDescent="0.45">
      <c r="B29" s="21"/>
      <c r="C29" s="22"/>
      <c r="J29" s="78"/>
      <c r="K29" s="1" t="s">
        <v>68</v>
      </c>
      <c r="AB29" s="20"/>
    </row>
    <row r="30" spans="2:28" ht="18" customHeight="1" x14ac:dyDescent="0.45">
      <c r="B30" s="21"/>
      <c r="C30" s="22"/>
      <c r="J30" s="78"/>
      <c r="K30" s="1" t="s">
        <v>39</v>
      </c>
      <c r="AB30" s="20"/>
    </row>
    <row r="31" spans="2:28" ht="18" customHeight="1" x14ac:dyDescent="0.45">
      <c r="B31" s="21"/>
      <c r="C31" s="22"/>
      <c r="K31" s="1" t="s">
        <v>22</v>
      </c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" t="s">
        <v>24</v>
      </c>
      <c r="AB31" s="20"/>
    </row>
    <row r="32" spans="2:28" ht="18" customHeight="1" x14ac:dyDescent="0.45">
      <c r="B32" s="21"/>
      <c r="C32" s="22"/>
      <c r="J32" s="1" t="s">
        <v>43</v>
      </c>
      <c r="W32" s="1" t="s">
        <v>22</v>
      </c>
      <c r="X32" s="126" t="s">
        <v>62</v>
      </c>
      <c r="Y32" s="126"/>
      <c r="Z32" s="126"/>
      <c r="AA32" s="1" t="s">
        <v>24</v>
      </c>
      <c r="AB32" s="20"/>
    </row>
    <row r="33" spans="2:28" ht="10.050000000000001" customHeight="1" x14ac:dyDescent="0.45">
      <c r="B33" s="21"/>
      <c r="C33" s="22"/>
      <c r="AB33" s="20"/>
    </row>
    <row r="34" spans="2:28" ht="18" customHeight="1" x14ac:dyDescent="0.45">
      <c r="B34" s="21"/>
      <c r="C34" s="22"/>
      <c r="E34" s="132" t="s">
        <v>44</v>
      </c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33"/>
      <c r="AB34" s="20"/>
    </row>
    <row r="35" spans="2:28" ht="18" customHeight="1" x14ac:dyDescent="0.45">
      <c r="B35" s="21"/>
      <c r="C35" s="22"/>
      <c r="E35" s="141" t="s">
        <v>71</v>
      </c>
      <c r="F35" s="142"/>
      <c r="G35" s="142"/>
      <c r="H35" s="142"/>
      <c r="I35" s="142"/>
      <c r="J35" s="143"/>
      <c r="K35" s="131" t="s">
        <v>48</v>
      </c>
      <c r="L35" s="131"/>
      <c r="M35" s="131"/>
      <c r="N35" s="131"/>
      <c r="O35" s="131"/>
      <c r="P35" s="131" t="s">
        <v>49</v>
      </c>
      <c r="Q35" s="131"/>
      <c r="R35" s="131"/>
      <c r="S35" s="131"/>
      <c r="T35" s="131"/>
      <c r="U35" s="131" t="s">
        <v>50</v>
      </c>
      <c r="V35" s="131"/>
      <c r="W35" s="131"/>
      <c r="X35" s="131"/>
      <c r="Y35" s="131"/>
      <c r="Z35" s="131" t="s">
        <v>1</v>
      </c>
      <c r="AA35" s="131"/>
      <c r="AB35" s="20"/>
    </row>
    <row r="36" spans="2:28" ht="18" customHeight="1" x14ac:dyDescent="0.45">
      <c r="B36" s="21"/>
      <c r="C36" s="22"/>
      <c r="E36" s="144" t="s">
        <v>70</v>
      </c>
      <c r="F36" s="121"/>
      <c r="G36" s="121"/>
      <c r="H36" s="145">
        <v>0.8</v>
      </c>
      <c r="I36" s="145"/>
      <c r="J36" s="17" t="s">
        <v>24</v>
      </c>
      <c r="K36" s="131" t="s">
        <v>72</v>
      </c>
      <c r="L36" s="131"/>
      <c r="M36" s="131"/>
      <c r="N36" s="131"/>
      <c r="O36" s="131"/>
      <c r="P36" s="131" t="s">
        <v>72</v>
      </c>
      <c r="Q36" s="131"/>
      <c r="R36" s="131"/>
      <c r="S36" s="131"/>
      <c r="T36" s="131"/>
      <c r="U36" s="131" t="s">
        <v>11</v>
      </c>
      <c r="V36" s="131"/>
      <c r="W36" s="131"/>
      <c r="X36" s="131"/>
      <c r="Y36" s="131"/>
      <c r="Z36" s="131"/>
      <c r="AA36" s="131"/>
      <c r="AB36" s="20"/>
    </row>
    <row r="37" spans="2:28" ht="18" customHeight="1" x14ac:dyDescent="0.45">
      <c r="B37" s="21"/>
      <c r="C37" s="22"/>
      <c r="E37" s="134" t="s">
        <v>45</v>
      </c>
      <c r="F37" s="134"/>
      <c r="G37" s="134"/>
      <c r="H37" s="134"/>
      <c r="I37" s="134"/>
      <c r="J37" s="134"/>
      <c r="K37" s="123">
        <f>'第五面①標準計算（作成例）'!J51</f>
        <v>766.1</v>
      </c>
      <c r="L37" s="123"/>
      <c r="M37" s="123"/>
      <c r="N37" s="123"/>
      <c r="O37" s="123"/>
      <c r="P37" s="123">
        <f>'第五面①標準計算（作成例）'!K51</f>
        <v>846.99999999999989</v>
      </c>
      <c r="Q37" s="123"/>
      <c r="R37" s="123"/>
      <c r="S37" s="123"/>
      <c r="T37" s="123"/>
      <c r="U37" s="148">
        <f>'第五面①標準計算（作成例）'!L51</f>
        <v>204898</v>
      </c>
      <c r="V37" s="148"/>
      <c r="W37" s="148"/>
      <c r="X37" s="148"/>
      <c r="Y37" s="148"/>
      <c r="Z37" s="135">
        <f>IF(K37=0,"",ROUNDUP((K37-U37/1000)/(P37-U37/1000),2))</f>
        <v>0.88</v>
      </c>
      <c r="AA37" s="135"/>
      <c r="AB37" s="20"/>
    </row>
    <row r="38" spans="2:28" ht="18" customHeight="1" x14ac:dyDescent="0.45">
      <c r="B38" s="21"/>
      <c r="C38" s="22"/>
      <c r="E38" s="134" t="s">
        <v>47</v>
      </c>
      <c r="F38" s="134"/>
      <c r="G38" s="134"/>
      <c r="H38" s="134"/>
      <c r="I38" s="134"/>
      <c r="J38" s="134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7"/>
      <c r="V38" s="137"/>
      <c r="W38" s="137"/>
      <c r="X38" s="137"/>
      <c r="Y38" s="137"/>
      <c r="Z38" s="135" t="str">
        <f t="shared" ref="Z38:Z40" si="0">IF(K38=0,"",ROUNDUP((K38-U38/1000)/(P38-U38/1000),2))</f>
        <v/>
      </c>
      <c r="AA38" s="135"/>
      <c r="AB38" s="20"/>
    </row>
    <row r="39" spans="2:28" ht="18" customHeight="1" x14ac:dyDescent="0.45">
      <c r="B39" s="21"/>
      <c r="C39" s="22"/>
      <c r="E39" s="134" t="s">
        <v>46</v>
      </c>
      <c r="F39" s="134"/>
      <c r="G39" s="134"/>
      <c r="H39" s="134"/>
      <c r="I39" s="134"/>
      <c r="J39" s="134"/>
      <c r="K39" s="136">
        <v>457.5</v>
      </c>
      <c r="L39" s="136"/>
      <c r="M39" s="136"/>
      <c r="N39" s="136"/>
      <c r="O39" s="136"/>
      <c r="P39" s="136">
        <v>660.5</v>
      </c>
      <c r="Q39" s="136"/>
      <c r="R39" s="136"/>
      <c r="S39" s="136"/>
      <c r="T39" s="136"/>
      <c r="U39" s="137">
        <v>101500</v>
      </c>
      <c r="V39" s="137"/>
      <c r="W39" s="137"/>
      <c r="X39" s="137"/>
      <c r="Y39" s="137"/>
      <c r="Z39" s="135">
        <f t="shared" si="0"/>
        <v>0.64</v>
      </c>
      <c r="AA39" s="135"/>
      <c r="AB39" s="20"/>
    </row>
    <row r="40" spans="2:28" ht="18" customHeight="1" x14ac:dyDescent="0.45">
      <c r="B40" s="21"/>
      <c r="C40" s="22"/>
      <c r="E40" s="131" t="s">
        <v>53</v>
      </c>
      <c r="F40" s="131"/>
      <c r="G40" s="131"/>
      <c r="H40" s="131"/>
      <c r="I40" s="131"/>
      <c r="J40" s="131"/>
      <c r="K40" s="146">
        <f>SUM(K37:O39)</f>
        <v>1223.5999999999999</v>
      </c>
      <c r="L40" s="146"/>
      <c r="M40" s="146"/>
      <c r="N40" s="146"/>
      <c r="O40" s="146"/>
      <c r="P40" s="146">
        <f>SUM(P37:T39)</f>
        <v>1507.5</v>
      </c>
      <c r="Q40" s="146"/>
      <c r="R40" s="146"/>
      <c r="S40" s="146"/>
      <c r="T40" s="146"/>
      <c r="U40" s="147">
        <f>SUM(U37:Y39)</f>
        <v>306398</v>
      </c>
      <c r="V40" s="147"/>
      <c r="W40" s="147"/>
      <c r="X40" s="147"/>
      <c r="Y40" s="147"/>
      <c r="Z40" s="135">
        <f t="shared" si="0"/>
        <v>0.77</v>
      </c>
      <c r="AA40" s="135"/>
      <c r="AB40" s="20"/>
    </row>
    <row r="41" spans="2:28" ht="10.050000000000001" customHeight="1" x14ac:dyDescent="0.45">
      <c r="B41" s="21"/>
      <c r="C41" s="22"/>
      <c r="AB41" s="20"/>
    </row>
    <row r="42" spans="2:28" ht="18" customHeight="1" x14ac:dyDescent="0.45">
      <c r="B42" s="21"/>
      <c r="C42" s="22"/>
      <c r="E42" s="132" t="s">
        <v>54</v>
      </c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33"/>
      <c r="AB42" s="20"/>
    </row>
    <row r="43" spans="2:28" ht="18" customHeight="1" x14ac:dyDescent="0.45">
      <c r="B43" s="21"/>
      <c r="C43" s="22"/>
      <c r="E43" s="149" t="s">
        <v>55</v>
      </c>
      <c r="F43" s="150"/>
      <c r="G43" s="150"/>
      <c r="H43" s="150"/>
      <c r="I43" s="150"/>
      <c r="J43" s="151"/>
      <c r="K43" s="80"/>
      <c r="L43" s="103">
        <f>COUNTA('第五面①標準計算（作成例）'!J10:J49)</f>
        <v>13</v>
      </c>
      <c r="M43" s="103"/>
      <c r="N43" s="103"/>
      <c r="O43" s="80" t="s">
        <v>17</v>
      </c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1"/>
      <c r="AB43" s="20"/>
    </row>
    <row r="44" spans="2:28" ht="18" customHeight="1" x14ac:dyDescent="0.45">
      <c r="B44" s="21"/>
      <c r="C44" s="22"/>
      <c r="E44" s="138" t="s">
        <v>57</v>
      </c>
      <c r="F44" s="139"/>
      <c r="G44" s="139"/>
      <c r="H44" s="139"/>
      <c r="I44" s="139"/>
      <c r="J44" s="140"/>
      <c r="K44" s="80"/>
      <c r="L44" s="80" t="s">
        <v>56</v>
      </c>
      <c r="M44" s="80"/>
      <c r="N44" s="80"/>
      <c r="O44" s="80"/>
      <c r="P44" s="80" t="s">
        <v>22</v>
      </c>
      <c r="Q44" s="103">
        <f>'第五面①標準計算（作成例）'!G8</f>
        <v>0.87</v>
      </c>
      <c r="R44" s="103"/>
      <c r="S44" s="80" t="s">
        <v>24</v>
      </c>
      <c r="T44" s="80" t="s">
        <v>59</v>
      </c>
      <c r="U44" s="80"/>
      <c r="V44" s="80"/>
      <c r="W44" s="80"/>
      <c r="X44" s="80" t="s">
        <v>22</v>
      </c>
      <c r="Y44" s="103">
        <f>'第五面①標準計算（作成例）'!H8</f>
        <v>2.8</v>
      </c>
      <c r="Z44" s="103"/>
      <c r="AA44" s="81" t="s">
        <v>24</v>
      </c>
      <c r="AB44" s="20"/>
    </row>
    <row r="45" spans="2:28" ht="18" customHeight="1" x14ac:dyDescent="0.45">
      <c r="B45" s="21"/>
      <c r="C45" s="22"/>
      <c r="E45" s="138" t="s">
        <v>58</v>
      </c>
      <c r="F45" s="139"/>
      <c r="G45" s="139"/>
      <c r="H45" s="139"/>
      <c r="I45" s="139"/>
      <c r="J45" s="140"/>
      <c r="K45" s="80"/>
      <c r="L45" s="80" t="s">
        <v>60</v>
      </c>
      <c r="M45" s="80"/>
      <c r="N45" s="80"/>
      <c r="O45" s="80"/>
      <c r="P45" s="80" t="s">
        <v>22</v>
      </c>
      <c r="Q45" s="102">
        <f>MIN('第五面①標準計算（作成例）'!G10:G49)</f>
        <v>0.52</v>
      </c>
      <c r="R45" s="103"/>
      <c r="S45" s="80" t="s">
        <v>24</v>
      </c>
      <c r="T45" s="103" t="s">
        <v>61</v>
      </c>
      <c r="U45" s="103"/>
      <c r="V45" s="80" t="s">
        <v>22</v>
      </c>
      <c r="W45" s="102">
        <f>MAX('第五面①標準計算（作成例）'!G10:G49)</f>
        <v>0.67</v>
      </c>
      <c r="X45" s="103"/>
      <c r="Y45" s="80" t="s">
        <v>24</v>
      </c>
      <c r="Z45" s="80"/>
      <c r="AA45" s="81"/>
      <c r="AB45" s="20"/>
    </row>
    <row r="46" spans="2:28" ht="18" customHeight="1" x14ac:dyDescent="0.45">
      <c r="B46" s="21"/>
      <c r="C46" s="22"/>
      <c r="E46" s="138"/>
      <c r="F46" s="139"/>
      <c r="G46" s="139"/>
      <c r="H46" s="139"/>
      <c r="I46" s="139"/>
      <c r="J46" s="140"/>
      <c r="K46" s="80"/>
      <c r="L46" s="80" t="s">
        <v>59</v>
      </c>
      <c r="M46" s="80"/>
      <c r="N46" s="80"/>
      <c r="O46" s="80"/>
      <c r="P46" s="80" t="s">
        <v>22</v>
      </c>
      <c r="Q46" s="104">
        <f>MIN('第五面①標準計算（作成例）'!H10:H49)</f>
        <v>1.2</v>
      </c>
      <c r="R46" s="104"/>
      <c r="S46" s="80" t="s">
        <v>24</v>
      </c>
      <c r="T46" s="103" t="s">
        <v>61</v>
      </c>
      <c r="U46" s="103"/>
      <c r="V46" s="80" t="s">
        <v>22</v>
      </c>
      <c r="W46" s="104">
        <f>MAX('第五面①標準計算（作成例）'!H10:H49)</f>
        <v>1.8</v>
      </c>
      <c r="X46" s="104"/>
      <c r="Y46" s="80" t="s">
        <v>24</v>
      </c>
      <c r="Z46" s="80"/>
      <c r="AA46" s="81"/>
      <c r="AB46" s="20"/>
    </row>
    <row r="47" spans="2:28" ht="18" customHeight="1" x14ac:dyDescent="0.45">
      <c r="B47" s="24"/>
      <c r="C47" s="25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28"/>
      <c r="R47" s="28"/>
      <c r="S47" s="16"/>
      <c r="T47" s="28"/>
      <c r="U47" s="28"/>
      <c r="V47" s="16"/>
      <c r="W47" s="16"/>
      <c r="X47" s="16"/>
      <c r="Y47" s="16"/>
      <c r="Z47" s="16"/>
      <c r="AA47" s="16"/>
      <c r="AB47" s="17"/>
    </row>
    <row r="48" spans="2:28" ht="10.050000000000001" customHeight="1" x14ac:dyDescent="0.45"/>
    <row r="49" ht="18" customHeight="1" x14ac:dyDescent="0.45"/>
    <row r="50" ht="18" customHeight="1" x14ac:dyDescent="0.45"/>
    <row r="51" ht="18" customHeight="1" x14ac:dyDescent="0.45"/>
    <row r="52" ht="18" customHeight="1" x14ac:dyDescent="0.45"/>
    <row r="53" ht="18" customHeight="1" x14ac:dyDescent="0.45"/>
    <row r="54" ht="18" customHeight="1" x14ac:dyDescent="0.45"/>
    <row r="55" ht="18" customHeight="1" x14ac:dyDescent="0.45"/>
    <row r="56" ht="18" customHeight="1" x14ac:dyDescent="0.45"/>
    <row r="57" ht="18" customHeight="1" x14ac:dyDescent="0.45"/>
    <row r="58" ht="18" customHeight="1" x14ac:dyDescent="0.45"/>
    <row r="59" ht="18" customHeight="1" x14ac:dyDescent="0.45"/>
    <row r="60" ht="18" customHeight="1" x14ac:dyDescent="0.45"/>
    <row r="61" ht="18" customHeight="1" x14ac:dyDescent="0.45"/>
    <row r="62" ht="18" customHeight="1" x14ac:dyDescent="0.45"/>
    <row r="63" ht="18" customHeight="1" x14ac:dyDescent="0.45"/>
  </sheetData>
  <mergeCells count="101">
    <mergeCell ref="H8:K8"/>
    <mergeCell ref="L8:M8"/>
    <mergeCell ref="O8:R8"/>
    <mergeCell ref="S8:T8"/>
    <mergeCell ref="V8:Y8"/>
    <mergeCell ref="Z8:AA8"/>
    <mergeCell ref="Z3:AA3"/>
    <mergeCell ref="B4:C4"/>
    <mergeCell ref="E4:H4"/>
    <mergeCell ref="J4:K4"/>
    <mergeCell ref="B5:C5"/>
    <mergeCell ref="G6:M6"/>
    <mergeCell ref="N6:T7"/>
    <mergeCell ref="U6:AB7"/>
    <mergeCell ref="B3:C3"/>
    <mergeCell ref="E3:H3"/>
    <mergeCell ref="J3:K3"/>
    <mergeCell ref="M3:P3"/>
    <mergeCell ref="R3:S3"/>
    <mergeCell ref="U3:X3"/>
    <mergeCell ref="Z9:AA9"/>
    <mergeCell ref="D10:F10"/>
    <mergeCell ref="H10:K10"/>
    <mergeCell ref="L10:M10"/>
    <mergeCell ref="O10:R10"/>
    <mergeCell ref="S10:T10"/>
    <mergeCell ref="V10:Y10"/>
    <mergeCell ref="Z10:AA10"/>
    <mergeCell ref="D9:F9"/>
    <mergeCell ref="H9:K9"/>
    <mergeCell ref="L9:M9"/>
    <mergeCell ref="O9:R9"/>
    <mergeCell ref="S9:T9"/>
    <mergeCell ref="V9:Y9"/>
    <mergeCell ref="B13:C14"/>
    <mergeCell ref="F14:L14"/>
    <mergeCell ref="N14:T14"/>
    <mergeCell ref="V14:AB14"/>
    <mergeCell ref="F15:L15"/>
    <mergeCell ref="L20:Z20"/>
    <mergeCell ref="Z11:AA11"/>
    <mergeCell ref="D12:F12"/>
    <mergeCell ref="H12:K12"/>
    <mergeCell ref="L12:M12"/>
    <mergeCell ref="O12:R12"/>
    <mergeCell ref="S12:T12"/>
    <mergeCell ref="V12:Y12"/>
    <mergeCell ref="Z12:AA12"/>
    <mergeCell ref="D11:F11"/>
    <mergeCell ref="H11:K11"/>
    <mergeCell ref="L11:M11"/>
    <mergeCell ref="O11:R11"/>
    <mergeCell ref="S11:T11"/>
    <mergeCell ref="V11:Y11"/>
    <mergeCell ref="L26:Z26"/>
    <mergeCell ref="L31:Z31"/>
    <mergeCell ref="X32:Z32"/>
    <mergeCell ref="E34:AA34"/>
    <mergeCell ref="E35:J35"/>
    <mergeCell ref="K35:O35"/>
    <mergeCell ref="P35:T35"/>
    <mergeCell ref="U35:Y35"/>
    <mergeCell ref="Z35:AA36"/>
    <mergeCell ref="E36:G36"/>
    <mergeCell ref="Z37:AA37"/>
    <mergeCell ref="E38:J38"/>
    <mergeCell ref="K38:O38"/>
    <mergeCell ref="P38:T38"/>
    <mergeCell ref="U38:Y38"/>
    <mergeCell ref="Z38:AA38"/>
    <mergeCell ref="H36:I36"/>
    <mergeCell ref="K36:O36"/>
    <mergeCell ref="P36:T36"/>
    <mergeCell ref="U36:Y36"/>
    <mergeCell ref="E37:J37"/>
    <mergeCell ref="K37:O37"/>
    <mergeCell ref="P37:T37"/>
    <mergeCell ref="U37:Y37"/>
    <mergeCell ref="E39:J39"/>
    <mergeCell ref="K39:O39"/>
    <mergeCell ref="P39:T39"/>
    <mergeCell ref="U39:Y39"/>
    <mergeCell ref="Z39:AA39"/>
    <mergeCell ref="E40:J40"/>
    <mergeCell ref="K40:O40"/>
    <mergeCell ref="P40:T40"/>
    <mergeCell ref="U40:Y40"/>
    <mergeCell ref="Z40:AA40"/>
    <mergeCell ref="E45:J46"/>
    <mergeCell ref="Q45:R45"/>
    <mergeCell ref="T45:U45"/>
    <mergeCell ref="W45:X45"/>
    <mergeCell ref="Q46:R46"/>
    <mergeCell ref="T46:U46"/>
    <mergeCell ref="W46:X46"/>
    <mergeCell ref="E42:AA42"/>
    <mergeCell ref="E43:J43"/>
    <mergeCell ref="L43:N43"/>
    <mergeCell ref="E44:J44"/>
    <mergeCell ref="Q44:R44"/>
    <mergeCell ref="Y44:Z44"/>
  </mergeCells>
  <phoneticPr fontId="1"/>
  <conditionalFormatting sqref="L8 H8:H12">
    <cfRule type="duplicateValues" dxfId="25" priority="18"/>
  </conditionalFormatting>
  <conditionalFormatting sqref="L9">
    <cfRule type="duplicateValues" dxfId="24" priority="14"/>
  </conditionalFormatting>
  <conditionalFormatting sqref="L10">
    <cfRule type="duplicateValues" dxfId="23" priority="11"/>
  </conditionalFormatting>
  <conditionalFormatting sqref="L11">
    <cfRule type="duplicateValues" dxfId="22" priority="8"/>
  </conditionalFormatting>
  <conditionalFormatting sqref="L12">
    <cfRule type="duplicateValues" dxfId="21" priority="5"/>
  </conditionalFormatting>
  <conditionalFormatting sqref="O8:O12">
    <cfRule type="duplicateValues" dxfId="20" priority="2"/>
  </conditionalFormatting>
  <conditionalFormatting sqref="S8">
    <cfRule type="duplicateValues" dxfId="19" priority="16"/>
  </conditionalFormatting>
  <conditionalFormatting sqref="S9">
    <cfRule type="duplicateValues" dxfId="18" priority="13"/>
  </conditionalFormatting>
  <conditionalFormatting sqref="S10">
    <cfRule type="duplicateValues" dxfId="17" priority="10"/>
  </conditionalFormatting>
  <conditionalFormatting sqref="S11">
    <cfRule type="duplicateValues" dxfId="16" priority="7"/>
  </conditionalFormatting>
  <conditionalFormatting sqref="S12">
    <cfRule type="duplicateValues" dxfId="15" priority="4"/>
  </conditionalFormatting>
  <conditionalFormatting sqref="V8:V12">
    <cfRule type="duplicateValues" dxfId="14" priority="1"/>
  </conditionalFormatting>
  <conditionalFormatting sqref="Z8">
    <cfRule type="duplicateValues" dxfId="13" priority="15"/>
  </conditionalFormatting>
  <conditionalFormatting sqref="Z9">
    <cfRule type="duplicateValues" dxfId="12" priority="12"/>
  </conditionalFormatting>
  <conditionalFormatting sqref="Z10">
    <cfRule type="duplicateValues" dxfId="11" priority="9"/>
  </conditionalFormatting>
  <conditionalFormatting sqref="Z11">
    <cfRule type="duplicateValues" dxfId="10" priority="6"/>
  </conditionalFormatting>
  <conditionalFormatting sqref="Z12">
    <cfRule type="duplicateValues" dxfId="9" priority="3"/>
  </conditionalFormatting>
  <conditionalFormatting sqref="AB8">
    <cfRule type="duplicateValues" dxfId="8" priority="17"/>
  </conditionalFormatting>
  <dataValidations count="2">
    <dataValidation type="list" allowBlank="1" showInputMessage="1" showErrorMessage="1" sqref="X32:Z32" xr:uid="{94203C18-AD98-4A83-AE68-E89D82A75859}">
      <formula1>"第1号,第2号"</formula1>
    </dataValidation>
    <dataValidation type="list" allowBlank="1" showInputMessage="1" showErrorMessage="1" sqref="E14:E15 M14 U14 J28:J30 J23:J25 J17:J19" xr:uid="{1AAB44CD-6E01-4836-9829-CD9DCFC95D60}">
      <formula1>"○,×"</formula1>
    </dataValidation>
  </dataValidations>
  <pageMargins left="0.39370078740157483" right="0.19685039370078741" top="0.59055118110236227" bottom="0.3937007874015748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43336-74D3-48BB-B96E-DBD897D3CBB0}">
  <dimension ref="B1:U102"/>
  <sheetViews>
    <sheetView showGridLines="0" view="pageBreakPreview" zoomScaleNormal="100" zoomScaleSheetLayoutView="100" workbookViewId="0">
      <selection activeCell="N2" sqref="N2"/>
    </sheetView>
  </sheetViews>
  <sheetFormatPr defaultColWidth="9" defaultRowHeight="16.2" x14ac:dyDescent="0.45"/>
  <cols>
    <col min="1" max="1" width="1.59765625" style="1" customWidth="1"/>
    <col min="2" max="2" width="5.59765625" style="1" customWidth="1"/>
    <col min="3" max="6" width="6.59765625" style="1" customWidth="1"/>
    <col min="7" max="8" width="8.59765625" style="1" customWidth="1"/>
    <col min="9" max="9" width="6.59765625" style="1" customWidth="1"/>
    <col min="10" max="12" width="9.5" style="1" customWidth="1"/>
    <col min="13" max="13" width="6.59765625" style="1" customWidth="1"/>
    <col min="14" max="14" width="1.59765625" style="1" customWidth="1"/>
    <col min="15" max="16" width="9" style="1" customWidth="1"/>
    <col min="17" max="18" width="9" style="1" hidden="1" customWidth="1"/>
    <col min="19" max="19" width="10.19921875" style="1" hidden="1" customWidth="1"/>
    <col min="20" max="20" width="4.8984375" style="1" hidden="1" customWidth="1"/>
    <col min="21" max="21" width="8.3984375" style="1" hidden="1" customWidth="1"/>
    <col min="22" max="22" width="9" style="1"/>
    <col min="23" max="23" width="10.3984375" style="1" bestFit="1" customWidth="1"/>
    <col min="24" max="16384" width="9" style="1"/>
  </cols>
  <sheetData>
    <row r="1" spans="2:21" ht="6.6" customHeight="1" x14ac:dyDescent="0.45"/>
    <row r="2" spans="2:21" ht="18" customHeight="1" x14ac:dyDescent="0.45">
      <c r="B2" s="1" t="s">
        <v>81</v>
      </c>
      <c r="M2" s="77" t="s">
        <v>102</v>
      </c>
    </row>
    <row r="3" spans="2:21" ht="18" customHeight="1" x14ac:dyDescent="0.45">
      <c r="B3" s="1" t="s">
        <v>10</v>
      </c>
      <c r="F3" s="44" t="s">
        <v>82</v>
      </c>
      <c r="G3" s="81"/>
      <c r="H3" s="55">
        <v>6</v>
      </c>
    </row>
    <row r="4" spans="2:21" ht="5.4" customHeight="1" x14ac:dyDescent="0.45"/>
    <row r="5" spans="2:21" ht="18" customHeight="1" x14ac:dyDescent="0.45">
      <c r="B5" s="34"/>
      <c r="C5" s="34"/>
      <c r="D5" s="35"/>
      <c r="E5" s="35"/>
      <c r="F5" s="36"/>
      <c r="G5" s="152" t="s">
        <v>80</v>
      </c>
      <c r="H5" s="152"/>
      <c r="I5" s="152"/>
      <c r="J5" s="152"/>
      <c r="K5" s="152"/>
      <c r="L5" s="152"/>
      <c r="M5" s="152"/>
    </row>
    <row r="6" spans="2:21" ht="30" customHeight="1" x14ac:dyDescent="0.45">
      <c r="B6" s="83" t="s">
        <v>76</v>
      </c>
      <c r="C6" s="38" t="s">
        <v>77</v>
      </c>
      <c r="D6" s="39" t="s">
        <v>73</v>
      </c>
      <c r="E6" s="39" t="s">
        <v>74</v>
      </c>
      <c r="F6" s="39" t="s">
        <v>75</v>
      </c>
      <c r="G6" s="152" t="s">
        <v>78</v>
      </c>
      <c r="H6" s="152"/>
      <c r="I6" s="152"/>
      <c r="J6" s="152" t="s">
        <v>79</v>
      </c>
      <c r="K6" s="152"/>
      <c r="L6" s="152"/>
      <c r="M6" s="152"/>
    </row>
    <row r="7" spans="2:21" ht="49.8" customHeight="1" x14ac:dyDescent="0.45">
      <c r="B7" s="40"/>
      <c r="C7" s="40"/>
      <c r="D7" s="40"/>
      <c r="E7" s="40"/>
      <c r="F7" s="40"/>
      <c r="G7" s="82" t="s">
        <v>8</v>
      </c>
      <c r="H7" s="82" t="s">
        <v>9</v>
      </c>
      <c r="I7" s="152" t="s">
        <v>0</v>
      </c>
      <c r="J7" s="154" t="s">
        <v>5</v>
      </c>
      <c r="K7" s="154" t="s">
        <v>6</v>
      </c>
      <c r="L7" s="154" t="s">
        <v>7</v>
      </c>
      <c r="M7" s="152" t="s">
        <v>1</v>
      </c>
      <c r="Q7" s="45" t="s">
        <v>82</v>
      </c>
      <c r="R7" s="48" t="s">
        <v>85</v>
      </c>
      <c r="S7" s="80"/>
      <c r="T7" s="2"/>
      <c r="U7" s="2"/>
    </row>
    <row r="8" spans="2:21" ht="21" customHeight="1" x14ac:dyDescent="0.45">
      <c r="B8" s="40"/>
      <c r="C8" s="40"/>
      <c r="D8" s="40"/>
      <c r="E8" s="40"/>
      <c r="F8" s="40"/>
      <c r="G8" s="51">
        <f>VLOOKUP($H$3,$Q$10:$S$17,2)</f>
        <v>0.87</v>
      </c>
      <c r="H8" s="51">
        <f>VLOOKUP($H$3,$Q$10:$S$17,3)</f>
        <v>2.8</v>
      </c>
      <c r="I8" s="152"/>
      <c r="J8" s="155"/>
      <c r="K8" s="155"/>
      <c r="L8" s="155"/>
      <c r="M8" s="152"/>
      <c r="Q8" s="46"/>
      <c r="R8" s="49" t="s">
        <v>86</v>
      </c>
      <c r="S8" s="59" t="s">
        <v>87</v>
      </c>
      <c r="T8" s="64" t="s">
        <v>90</v>
      </c>
      <c r="U8" s="64" t="s">
        <v>91</v>
      </c>
    </row>
    <row r="9" spans="2:21" ht="18" customHeight="1" x14ac:dyDescent="0.45">
      <c r="B9" s="42"/>
      <c r="C9" s="42"/>
      <c r="D9" s="67"/>
      <c r="E9" s="68" t="s">
        <v>3</v>
      </c>
      <c r="F9" s="69" t="s">
        <v>2</v>
      </c>
      <c r="G9" s="70" t="s">
        <v>83</v>
      </c>
      <c r="H9" s="69" t="s">
        <v>4</v>
      </c>
      <c r="I9" s="153"/>
      <c r="J9" s="69" t="s">
        <v>72</v>
      </c>
      <c r="K9" s="69" t="s">
        <v>72</v>
      </c>
      <c r="L9" s="69" t="s">
        <v>11</v>
      </c>
      <c r="M9" s="152"/>
      <c r="Q9" s="47"/>
      <c r="R9" s="50" t="s">
        <v>88</v>
      </c>
      <c r="S9" s="60" t="s">
        <v>89</v>
      </c>
      <c r="T9" s="3"/>
      <c r="U9" s="3"/>
    </row>
    <row r="10" spans="2:21" ht="16.05" customHeight="1" x14ac:dyDescent="0.45">
      <c r="B10" s="2">
        <v>1</v>
      </c>
      <c r="C10" s="6" t="s">
        <v>92</v>
      </c>
      <c r="D10" s="86">
        <v>101</v>
      </c>
      <c r="E10" s="86">
        <v>1</v>
      </c>
      <c r="F10" s="84">
        <v>62.5</v>
      </c>
      <c r="G10" s="71">
        <v>0.65</v>
      </c>
      <c r="H10" s="72">
        <v>1.4</v>
      </c>
      <c r="I10" s="30" t="str">
        <f>IF(T10="","",IF(AND(T10="〇",U10="〇"),"○","×"))</f>
        <v>○</v>
      </c>
      <c r="J10" s="72">
        <v>57.2</v>
      </c>
      <c r="K10" s="72">
        <v>63.9</v>
      </c>
      <c r="L10" s="73">
        <v>15227</v>
      </c>
      <c r="M10" s="54">
        <f>IF(J10="","",ROUNDUP(((J10-L10/1000)/(K10-L10/1000)),2))</f>
        <v>0.87</v>
      </c>
      <c r="Q10" s="43">
        <v>1</v>
      </c>
      <c r="R10" s="43">
        <v>0.46</v>
      </c>
      <c r="S10" s="79" t="s">
        <v>84</v>
      </c>
      <c r="T10" s="62" t="str">
        <f>IF(G10="","",IF(G10&lt;=G$8,"〇","×"))</f>
        <v>〇</v>
      </c>
      <c r="U10" s="62" t="str">
        <f>IF(H10="","",IF(H10&lt;=H$8,"〇","×"))</f>
        <v>〇</v>
      </c>
    </row>
    <row r="11" spans="2:21" ht="16.05" customHeight="1" x14ac:dyDescent="0.45">
      <c r="B11" s="4">
        <v>2</v>
      </c>
      <c r="C11" s="7" t="s">
        <v>93</v>
      </c>
      <c r="D11" s="7">
        <v>102</v>
      </c>
      <c r="E11" s="7">
        <v>1</v>
      </c>
      <c r="F11" s="9">
        <v>61.35</v>
      </c>
      <c r="G11" s="66">
        <v>0.54</v>
      </c>
      <c r="H11" s="33">
        <v>1.2</v>
      </c>
      <c r="I11" s="31" t="str">
        <f t="shared" ref="I11:I49" si="0">IF(T11="","",IF(AND(T11="〇",U11="〇"),"○","×"))</f>
        <v>○</v>
      </c>
      <c r="J11" s="33">
        <v>55.1</v>
      </c>
      <c r="K11" s="33">
        <v>63.6</v>
      </c>
      <c r="L11" s="5">
        <v>15035</v>
      </c>
      <c r="M11" s="56">
        <f t="shared" ref="M11:M49" si="1">IF(J11="","",ROUNDUP(((J11-L11/1000)/(K11-L11/1000)),2))</f>
        <v>0.83</v>
      </c>
      <c r="Q11" s="43">
        <v>2</v>
      </c>
      <c r="R11" s="43">
        <v>0.46</v>
      </c>
      <c r="S11" s="79" t="s">
        <v>84</v>
      </c>
      <c r="T11" s="4" t="str">
        <f t="shared" ref="T11:U49" si="2">IF(G11="","",IF(G11&lt;=G$8,"〇","×"))</f>
        <v>〇</v>
      </c>
      <c r="U11" s="4" t="str">
        <f t="shared" si="2"/>
        <v>〇</v>
      </c>
    </row>
    <row r="12" spans="2:21" ht="16.05" customHeight="1" x14ac:dyDescent="0.45">
      <c r="B12" s="4">
        <v>3</v>
      </c>
      <c r="C12" s="7" t="s">
        <v>94</v>
      </c>
      <c r="D12" s="7">
        <v>103</v>
      </c>
      <c r="E12" s="7">
        <v>1</v>
      </c>
      <c r="F12" s="9">
        <v>63.42</v>
      </c>
      <c r="G12" s="66">
        <v>0.52</v>
      </c>
      <c r="H12" s="33">
        <v>1.2</v>
      </c>
      <c r="I12" s="31" t="str">
        <f t="shared" si="0"/>
        <v>○</v>
      </c>
      <c r="J12" s="33">
        <v>57</v>
      </c>
      <c r="K12" s="33">
        <v>64.099999999999994</v>
      </c>
      <c r="L12" s="5">
        <v>15380</v>
      </c>
      <c r="M12" s="56">
        <f t="shared" si="1"/>
        <v>0.86</v>
      </c>
      <c r="Q12" s="43">
        <v>3</v>
      </c>
      <c r="R12" s="43">
        <v>0.56000000000000005</v>
      </c>
      <c r="S12" s="79" t="s">
        <v>84</v>
      </c>
      <c r="T12" s="4" t="str">
        <f t="shared" si="2"/>
        <v>〇</v>
      </c>
      <c r="U12" s="4" t="str">
        <f t="shared" si="2"/>
        <v>〇</v>
      </c>
    </row>
    <row r="13" spans="2:21" ht="16.05" customHeight="1" x14ac:dyDescent="0.45">
      <c r="B13" s="4">
        <v>4</v>
      </c>
      <c r="C13" s="7" t="s">
        <v>95</v>
      </c>
      <c r="D13" s="7">
        <v>104</v>
      </c>
      <c r="E13" s="7">
        <v>1</v>
      </c>
      <c r="F13" s="9">
        <v>61.35</v>
      </c>
      <c r="G13" s="66">
        <v>0.54</v>
      </c>
      <c r="H13" s="33">
        <v>1.2</v>
      </c>
      <c r="I13" s="31" t="str">
        <f t="shared" si="0"/>
        <v>○</v>
      </c>
      <c r="J13" s="33">
        <v>55.1</v>
      </c>
      <c r="K13" s="33">
        <v>63.6</v>
      </c>
      <c r="L13" s="5">
        <v>15035</v>
      </c>
      <c r="M13" s="56">
        <f t="shared" si="1"/>
        <v>0.83</v>
      </c>
      <c r="Q13" s="43">
        <v>4</v>
      </c>
      <c r="R13" s="43">
        <v>0.75</v>
      </c>
      <c r="S13" s="79" t="s">
        <v>84</v>
      </c>
      <c r="T13" s="4" t="str">
        <f t="shared" si="2"/>
        <v>〇</v>
      </c>
      <c r="U13" s="4" t="str">
        <f t="shared" si="2"/>
        <v>〇</v>
      </c>
    </row>
    <row r="14" spans="2:21" ht="16.05" customHeight="1" x14ac:dyDescent="0.45">
      <c r="B14" s="3">
        <v>5</v>
      </c>
      <c r="C14" s="8" t="s">
        <v>96</v>
      </c>
      <c r="D14" s="87">
        <v>105</v>
      </c>
      <c r="E14" s="87">
        <v>1</v>
      </c>
      <c r="F14" s="85">
        <v>62.5</v>
      </c>
      <c r="G14" s="74">
        <v>0.65</v>
      </c>
      <c r="H14" s="75">
        <v>1.4</v>
      </c>
      <c r="I14" s="32" t="str">
        <f t="shared" si="0"/>
        <v>○</v>
      </c>
      <c r="J14" s="75">
        <v>57.2</v>
      </c>
      <c r="K14" s="75">
        <v>63.9</v>
      </c>
      <c r="L14" s="76">
        <v>15227</v>
      </c>
      <c r="M14" s="57">
        <f t="shared" si="1"/>
        <v>0.87</v>
      </c>
      <c r="Q14" s="43">
        <v>5</v>
      </c>
      <c r="R14" s="43">
        <v>0.87</v>
      </c>
      <c r="S14" s="61">
        <v>3</v>
      </c>
      <c r="T14" s="4" t="str">
        <f t="shared" si="2"/>
        <v>〇</v>
      </c>
      <c r="U14" s="4" t="str">
        <f t="shared" si="2"/>
        <v>〇</v>
      </c>
    </row>
    <row r="15" spans="2:21" ht="16.05" customHeight="1" x14ac:dyDescent="0.45">
      <c r="B15" s="2">
        <v>6</v>
      </c>
      <c r="C15" s="6" t="s">
        <v>92</v>
      </c>
      <c r="D15" s="86">
        <v>201</v>
      </c>
      <c r="E15" s="86">
        <v>2</v>
      </c>
      <c r="F15" s="84">
        <v>62.5</v>
      </c>
      <c r="G15" s="71">
        <v>0.65</v>
      </c>
      <c r="H15" s="72">
        <v>1.4</v>
      </c>
      <c r="I15" s="30" t="str">
        <f t="shared" si="0"/>
        <v>○</v>
      </c>
      <c r="J15" s="72">
        <v>57.2</v>
      </c>
      <c r="K15" s="72">
        <v>63.9</v>
      </c>
      <c r="L15" s="73">
        <v>15227</v>
      </c>
      <c r="M15" s="54">
        <f t="shared" si="1"/>
        <v>0.87</v>
      </c>
      <c r="Q15" s="43">
        <v>6</v>
      </c>
      <c r="R15" s="43">
        <v>0.87</v>
      </c>
      <c r="S15" s="61">
        <v>2.8</v>
      </c>
      <c r="T15" s="4" t="str">
        <f t="shared" si="2"/>
        <v>〇</v>
      </c>
      <c r="U15" s="4" t="str">
        <f t="shared" si="2"/>
        <v>〇</v>
      </c>
    </row>
    <row r="16" spans="2:21" ht="16.05" customHeight="1" x14ac:dyDescent="0.45">
      <c r="B16" s="4">
        <v>7</v>
      </c>
      <c r="C16" s="7" t="s">
        <v>93</v>
      </c>
      <c r="D16" s="7">
        <v>202</v>
      </c>
      <c r="E16" s="7">
        <v>2</v>
      </c>
      <c r="F16" s="9">
        <v>61.35</v>
      </c>
      <c r="G16" s="66">
        <v>0.54</v>
      </c>
      <c r="H16" s="33">
        <v>1.2</v>
      </c>
      <c r="I16" s="31" t="str">
        <f t="shared" si="0"/>
        <v>○</v>
      </c>
      <c r="J16" s="33">
        <v>55.1</v>
      </c>
      <c r="K16" s="33">
        <v>63.6</v>
      </c>
      <c r="L16" s="5">
        <v>15035</v>
      </c>
      <c r="M16" s="56">
        <f t="shared" si="1"/>
        <v>0.83</v>
      </c>
      <c r="Q16" s="43">
        <v>7</v>
      </c>
      <c r="R16" s="43">
        <v>0.87</v>
      </c>
      <c r="S16" s="61">
        <v>2.7</v>
      </c>
      <c r="T16" s="4" t="str">
        <f t="shared" si="2"/>
        <v>〇</v>
      </c>
      <c r="U16" s="4" t="str">
        <f t="shared" si="2"/>
        <v>〇</v>
      </c>
    </row>
    <row r="17" spans="2:21" ht="16.05" customHeight="1" x14ac:dyDescent="0.45">
      <c r="B17" s="4">
        <v>8</v>
      </c>
      <c r="C17" s="7" t="s">
        <v>94</v>
      </c>
      <c r="D17" s="7">
        <v>203</v>
      </c>
      <c r="E17" s="7">
        <v>2</v>
      </c>
      <c r="F17" s="9">
        <v>63.42</v>
      </c>
      <c r="G17" s="66">
        <v>0.52</v>
      </c>
      <c r="H17" s="33">
        <v>1.2</v>
      </c>
      <c r="I17" s="31" t="str">
        <f t="shared" si="0"/>
        <v>○</v>
      </c>
      <c r="J17" s="33">
        <v>57</v>
      </c>
      <c r="K17" s="33">
        <v>64.099999999999994</v>
      </c>
      <c r="L17" s="5">
        <v>15380</v>
      </c>
      <c r="M17" s="56">
        <f t="shared" si="1"/>
        <v>0.86</v>
      </c>
      <c r="Q17" s="43">
        <v>8</v>
      </c>
      <c r="R17" s="43">
        <v>0.87</v>
      </c>
      <c r="S17" s="61">
        <v>6.7</v>
      </c>
      <c r="T17" s="4" t="str">
        <f t="shared" si="2"/>
        <v>〇</v>
      </c>
      <c r="U17" s="4" t="str">
        <f t="shared" si="2"/>
        <v>〇</v>
      </c>
    </row>
    <row r="18" spans="2:21" ht="16.05" customHeight="1" x14ac:dyDescent="0.45">
      <c r="B18" s="4">
        <v>9</v>
      </c>
      <c r="C18" s="7" t="s">
        <v>95</v>
      </c>
      <c r="D18" s="7">
        <v>204</v>
      </c>
      <c r="E18" s="7">
        <v>2</v>
      </c>
      <c r="F18" s="9">
        <v>61.35</v>
      </c>
      <c r="G18" s="66">
        <v>0.54</v>
      </c>
      <c r="H18" s="33">
        <v>1.2</v>
      </c>
      <c r="I18" s="31" t="str">
        <f t="shared" si="0"/>
        <v>○</v>
      </c>
      <c r="J18" s="33">
        <v>55.1</v>
      </c>
      <c r="K18" s="33">
        <v>63.6</v>
      </c>
      <c r="L18" s="5">
        <v>15035</v>
      </c>
      <c r="M18" s="56">
        <f t="shared" si="1"/>
        <v>0.83</v>
      </c>
      <c r="T18" s="4" t="str">
        <f t="shared" si="2"/>
        <v>〇</v>
      </c>
      <c r="U18" s="4" t="str">
        <f t="shared" si="2"/>
        <v>〇</v>
      </c>
    </row>
    <row r="19" spans="2:21" ht="16.05" customHeight="1" x14ac:dyDescent="0.45">
      <c r="B19" s="3">
        <v>10</v>
      </c>
      <c r="C19" s="8" t="s">
        <v>96</v>
      </c>
      <c r="D19" s="87">
        <v>206</v>
      </c>
      <c r="E19" s="87">
        <v>2</v>
      </c>
      <c r="F19" s="85">
        <v>62.5</v>
      </c>
      <c r="G19" s="74">
        <v>0.65</v>
      </c>
      <c r="H19" s="75">
        <v>1.4</v>
      </c>
      <c r="I19" s="32" t="str">
        <f t="shared" si="0"/>
        <v>○</v>
      </c>
      <c r="J19" s="75">
        <v>57.2</v>
      </c>
      <c r="K19" s="75">
        <v>63.9</v>
      </c>
      <c r="L19" s="76">
        <v>15227</v>
      </c>
      <c r="M19" s="57">
        <f t="shared" si="1"/>
        <v>0.87</v>
      </c>
      <c r="T19" s="4" t="str">
        <f t="shared" si="2"/>
        <v>〇</v>
      </c>
      <c r="U19" s="4" t="str">
        <f t="shared" si="2"/>
        <v>〇</v>
      </c>
    </row>
    <row r="20" spans="2:21" ht="16.05" customHeight="1" x14ac:dyDescent="0.45">
      <c r="B20" s="2">
        <v>11</v>
      </c>
      <c r="C20" s="6" t="s">
        <v>97</v>
      </c>
      <c r="D20" s="86">
        <v>301</v>
      </c>
      <c r="E20" s="86">
        <v>3</v>
      </c>
      <c r="F20" s="84">
        <v>75.180000000000007</v>
      </c>
      <c r="G20" s="71">
        <v>0.67</v>
      </c>
      <c r="H20" s="72">
        <v>1.8</v>
      </c>
      <c r="I20" s="30" t="str">
        <f t="shared" si="0"/>
        <v>○</v>
      </c>
      <c r="J20" s="72">
        <v>67</v>
      </c>
      <c r="K20" s="72">
        <v>69</v>
      </c>
      <c r="L20" s="73">
        <v>17431</v>
      </c>
      <c r="M20" s="54">
        <f t="shared" si="1"/>
        <v>0.97</v>
      </c>
      <c r="T20" s="4" t="str">
        <f t="shared" si="2"/>
        <v>〇</v>
      </c>
      <c r="U20" s="4" t="str">
        <f t="shared" si="2"/>
        <v>〇</v>
      </c>
    </row>
    <row r="21" spans="2:21" ht="16.05" customHeight="1" x14ac:dyDescent="0.45">
      <c r="B21" s="4">
        <v>12</v>
      </c>
      <c r="C21" s="7" t="s">
        <v>98</v>
      </c>
      <c r="D21" s="7">
        <v>302</v>
      </c>
      <c r="E21" s="7">
        <v>3</v>
      </c>
      <c r="F21" s="9">
        <v>80.5</v>
      </c>
      <c r="G21" s="66">
        <v>0.55000000000000004</v>
      </c>
      <c r="H21" s="33">
        <v>1.6</v>
      </c>
      <c r="I21" s="31" t="str">
        <f t="shared" si="0"/>
        <v>○</v>
      </c>
      <c r="J21" s="33">
        <v>68.899999999999991</v>
      </c>
      <c r="K21" s="33">
        <v>70.8</v>
      </c>
      <c r="L21" s="5">
        <v>18228</v>
      </c>
      <c r="M21" s="56">
        <f t="shared" si="1"/>
        <v>0.97</v>
      </c>
      <c r="T21" s="4" t="str">
        <f t="shared" si="2"/>
        <v>〇</v>
      </c>
      <c r="U21" s="4" t="str">
        <f t="shared" si="2"/>
        <v>〇</v>
      </c>
    </row>
    <row r="22" spans="2:21" ht="16.05" customHeight="1" x14ac:dyDescent="0.45">
      <c r="B22" s="4">
        <v>13</v>
      </c>
      <c r="C22" s="7" t="s">
        <v>99</v>
      </c>
      <c r="D22" s="7">
        <v>303</v>
      </c>
      <c r="E22" s="7">
        <v>3</v>
      </c>
      <c r="F22" s="9">
        <v>75.180000000000007</v>
      </c>
      <c r="G22" s="66">
        <v>0.67</v>
      </c>
      <c r="H22" s="33">
        <v>1.8</v>
      </c>
      <c r="I22" s="31" t="str">
        <f t="shared" si="0"/>
        <v>○</v>
      </c>
      <c r="J22" s="33">
        <v>67</v>
      </c>
      <c r="K22" s="33">
        <v>69</v>
      </c>
      <c r="L22" s="5">
        <v>17431</v>
      </c>
      <c r="M22" s="56">
        <f t="shared" si="1"/>
        <v>0.97</v>
      </c>
      <c r="T22" s="4" t="str">
        <f t="shared" si="2"/>
        <v>〇</v>
      </c>
      <c r="U22" s="4" t="str">
        <f t="shared" si="2"/>
        <v>〇</v>
      </c>
    </row>
    <row r="23" spans="2:21" ht="16.05" customHeight="1" x14ac:dyDescent="0.45">
      <c r="B23" s="4">
        <v>14</v>
      </c>
      <c r="C23" s="7"/>
      <c r="D23" s="7"/>
      <c r="E23" s="7"/>
      <c r="F23" s="9"/>
      <c r="G23" s="66"/>
      <c r="H23" s="33"/>
      <c r="I23" s="31" t="str">
        <f t="shared" si="0"/>
        <v/>
      </c>
      <c r="J23" s="33"/>
      <c r="K23" s="33"/>
      <c r="L23" s="5"/>
      <c r="M23" s="56" t="str">
        <f t="shared" si="1"/>
        <v/>
      </c>
      <c r="T23" s="4" t="str">
        <f t="shared" si="2"/>
        <v/>
      </c>
      <c r="U23" s="4" t="str">
        <f t="shared" si="2"/>
        <v/>
      </c>
    </row>
    <row r="24" spans="2:21" ht="16.05" customHeight="1" x14ac:dyDescent="0.45">
      <c r="B24" s="88">
        <v>15</v>
      </c>
      <c r="C24" s="89"/>
      <c r="D24" s="89"/>
      <c r="E24" s="89"/>
      <c r="F24" s="90"/>
      <c r="G24" s="91"/>
      <c r="H24" s="92"/>
      <c r="I24" s="52" t="str">
        <f t="shared" si="0"/>
        <v/>
      </c>
      <c r="J24" s="92"/>
      <c r="K24" s="92"/>
      <c r="L24" s="93"/>
      <c r="M24" s="94" t="str">
        <f t="shared" si="1"/>
        <v/>
      </c>
      <c r="T24" s="4" t="str">
        <f t="shared" si="2"/>
        <v/>
      </c>
      <c r="U24" s="4" t="str">
        <f t="shared" si="2"/>
        <v/>
      </c>
    </row>
    <row r="25" spans="2:21" ht="16.05" customHeight="1" x14ac:dyDescent="0.45">
      <c r="B25" s="2">
        <v>16</v>
      </c>
      <c r="C25" s="86"/>
      <c r="D25" s="86"/>
      <c r="E25" s="86"/>
      <c r="F25" s="84"/>
      <c r="G25" s="71"/>
      <c r="H25" s="72"/>
      <c r="I25" s="30" t="str">
        <f t="shared" si="0"/>
        <v/>
      </c>
      <c r="J25" s="72"/>
      <c r="K25" s="72"/>
      <c r="L25" s="73"/>
      <c r="M25" s="101" t="str">
        <f t="shared" si="1"/>
        <v/>
      </c>
      <c r="T25" s="4" t="str">
        <f t="shared" si="2"/>
        <v/>
      </c>
      <c r="U25" s="4" t="str">
        <f t="shared" si="2"/>
        <v/>
      </c>
    </row>
    <row r="26" spans="2:21" ht="16.05" customHeight="1" x14ac:dyDescent="0.45">
      <c r="B26" s="4">
        <v>17</v>
      </c>
      <c r="C26" s="7"/>
      <c r="D26" s="7"/>
      <c r="E26" s="7"/>
      <c r="F26" s="9"/>
      <c r="G26" s="66"/>
      <c r="H26" s="33"/>
      <c r="I26" s="31" t="str">
        <f t="shared" si="0"/>
        <v/>
      </c>
      <c r="J26" s="33"/>
      <c r="K26" s="33"/>
      <c r="L26" s="5"/>
      <c r="M26" s="56" t="str">
        <f t="shared" si="1"/>
        <v/>
      </c>
      <c r="T26" s="4" t="str">
        <f t="shared" si="2"/>
        <v/>
      </c>
      <c r="U26" s="4" t="str">
        <f t="shared" si="2"/>
        <v/>
      </c>
    </row>
    <row r="27" spans="2:21" ht="16.05" customHeight="1" x14ac:dyDescent="0.45">
      <c r="B27" s="4">
        <v>18</v>
      </c>
      <c r="C27" s="7"/>
      <c r="D27" s="7"/>
      <c r="E27" s="7"/>
      <c r="F27" s="9"/>
      <c r="G27" s="66"/>
      <c r="H27" s="33"/>
      <c r="I27" s="31" t="str">
        <f t="shared" si="0"/>
        <v/>
      </c>
      <c r="J27" s="33"/>
      <c r="K27" s="33"/>
      <c r="L27" s="5"/>
      <c r="M27" s="56" t="str">
        <f t="shared" si="1"/>
        <v/>
      </c>
      <c r="T27" s="4" t="str">
        <f t="shared" si="2"/>
        <v/>
      </c>
      <c r="U27" s="4" t="str">
        <f t="shared" si="2"/>
        <v/>
      </c>
    </row>
    <row r="28" spans="2:21" ht="16.05" customHeight="1" x14ac:dyDescent="0.45">
      <c r="B28" s="4">
        <v>19</v>
      </c>
      <c r="C28" s="7"/>
      <c r="D28" s="7"/>
      <c r="E28" s="7"/>
      <c r="F28" s="9"/>
      <c r="G28" s="66"/>
      <c r="H28" s="33"/>
      <c r="I28" s="31" t="str">
        <f t="shared" si="0"/>
        <v/>
      </c>
      <c r="J28" s="33"/>
      <c r="K28" s="33"/>
      <c r="L28" s="5"/>
      <c r="M28" s="56" t="str">
        <f t="shared" si="1"/>
        <v/>
      </c>
      <c r="T28" s="4" t="str">
        <f t="shared" si="2"/>
        <v/>
      </c>
      <c r="U28" s="4" t="str">
        <f t="shared" si="2"/>
        <v/>
      </c>
    </row>
    <row r="29" spans="2:21" ht="16.05" customHeight="1" x14ac:dyDescent="0.45">
      <c r="B29" s="3">
        <v>20</v>
      </c>
      <c r="C29" s="87"/>
      <c r="D29" s="87"/>
      <c r="E29" s="87"/>
      <c r="F29" s="85"/>
      <c r="G29" s="74"/>
      <c r="H29" s="75"/>
      <c r="I29" s="32" t="str">
        <f t="shared" si="0"/>
        <v/>
      </c>
      <c r="J29" s="75"/>
      <c r="K29" s="75"/>
      <c r="L29" s="76"/>
      <c r="M29" s="58" t="str">
        <f t="shared" si="1"/>
        <v/>
      </c>
      <c r="T29" s="4" t="str">
        <f t="shared" si="2"/>
        <v/>
      </c>
      <c r="U29" s="4" t="str">
        <f t="shared" si="2"/>
        <v/>
      </c>
    </row>
    <row r="30" spans="2:21" ht="16.05" customHeight="1" x14ac:dyDescent="0.45">
      <c r="B30" s="88">
        <v>21</v>
      </c>
      <c r="C30" s="95"/>
      <c r="D30" s="95"/>
      <c r="E30" s="95"/>
      <c r="F30" s="96"/>
      <c r="G30" s="97"/>
      <c r="H30" s="98"/>
      <c r="I30" s="53" t="str">
        <f t="shared" si="0"/>
        <v/>
      </c>
      <c r="J30" s="98"/>
      <c r="K30" s="98"/>
      <c r="L30" s="99"/>
      <c r="M30" s="100" t="str">
        <f t="shared" si="1"/>
        <v/>
      </c>
      <c r="T30" s="4" t="str">
        <f t="shared" si="2"/>
        <v/>
      </c>
      <c r="U30" s="4" t="str">
        <f t="shared" si="2"/>
        <v/>
      </c>
    </row>
    <row r="31" spans="2:21" ht="16.05" customHeight="1" x14ac:dyDescent="0.45">
      <c r="B31" s="4">
        <v>22</v>
      </c>
      <c r="C31" s="7"/>
      <c r="D31" s="7"/>
      <c r="E31" s="7"/>
      <c r="F31" s="9"/>
      <c r="G31" s="66"/>
      <c r="H31" s="33"/>
      <c r="I31" s="31" t="str">
        <f t="shared" si="0"/>
        <v/>
      </c>
      <c r="J31" s="33"/>
      <c r="K31" s="33"/>
      <c r="L31" s="5"/>
      <c r="M31" s="56" t="str">
        <f t="shared" si="1"/>
        <v/>
      </c>
      <c r="T31" s="4" t="str">
        <f t="shared" si="2"/>
        <v/>
      </c>
      <c r="U31" s="4" t="str">
        <f t="shared" si="2"/>
        <v/>
      </c>
    </row>
    <row r="32" spans="2:21" ht="16.05" customHeight="1" x14ac:dyDescent="0.45">
      <c r="B32" s="4">
        <v>23</v>
      </c>
      <c r="C32" s="7"/>
      <c r="D32" s="7"/>
      <c r="E32" s="7"/>
      <c r="F32" s="9"/>
      <c r="G32" s="66"/>
      <c r="H32" s="33"/>
      <c r="I32" s="31" t="str">
        <f t="shared" si="0"/>
        <v/>
      </c>
      <c r="J32" s="33"/>
      <c r="K32" s="33"/>
      <c r="L32" s="5"/>
      <c r="M32" s="56" t="str">
        <f t="shared" si="1"/>
        <v/>
      </c>
      <c r="T32" s="4" t="str">
        <f t="shared" si="2"/>
        <v/>
      </c>
      <c r="U32" s="4" t="str">
        <f t="shared" si="2"/>
        <v/>
      </c>
    </row>
    <row r="33" spans="2:21" ht="16.05" customHeight="1" x14ac:dyDescent="0.45">
      <c r="B33" s="4">
        <v>24</v>
      </c>
      <c r="C33" s="7"/>
      <c r="D33" s="7"/>
      <c r="E33" s="7"/>
      <c r="F33" s="9"/>
      <c r="G33" s="66"/>
      <c r="H33" s="33"/>
      <c r="I33" s="31" t="str">
        <f t="shared" si="0"/>
        <v/>
      </c>
      <c r="J33" s="33"/>
      <c r="K33" s="33"/>
      <c r="L33" s="5"/>
      <c r="M33" s="56" t="str">
        <f t="shared" si="1"/>
        <v/>
      </c>
      <c r="T33" s="4" t="str">
        <f t="shared" si="2"/>
        <v/>
      </c>
      <c r="U33" s="4" t="str">
        <f t="shared" si="2"/>
        <v/>
      </c>
    </row>
    <row r="34" spans="2:21" ht="16.05" customHeight="1" x14ac:dyDescent="0.45">
      <c r="B34" s="88">
        <v>25</v>
      </c>
      <c r="C34" s="89"/>
      <c r="D34" s="89"/>
      <c r="E34" s="89"/>
      <c r="F34" s="90"/>
      <c r="G34" s="91"/>
      <c r="H34" s="92"/>
      <c r="I34" s="52" t="str">
        <f t="shared" si="0"/>
        <v/>
      </c>
      <c r="J34" s="92"/>
      <c r="K34" s="92"/>
      <c r="L34" s="93"/>
      <c r="M34" s="94" t="str">
        <f t="shared" si="1"/>
        <v/>
      </c>
      <c r="T34" s="4" t="str">
        <f t="shared" si="2"/>
        <v/>
      </c>
      <c r="U34" s="4" t="str">
        <f t="shared" si="2"/>
        <v/>
      </c>
    </row>
    <row r="35" spans="2:21" ht="16.05" customHeight="1" x14ac:dyDescent="0.45">
      <c r="B35" s="2">
        <v>26</v>
      </c>
      <c r="C35" s="86"/>
      <c r="D35" s="86"/>
      <c r="E35" s="86"/>
      <c r="F35" s="84"/>
      <c r="G35" s="71"/>
      <c r="H35" s="72"/>
      <c r="I35" s="30" t="str">
        <f t="shared" si="0"/>
        <v/>
      </c>
      <c r="J35" s="72"/>
      <c r="K35" s="72"/>
      <c r="L35" s="73"/>
      <c r="M35" s="101" t="str">
        <f t="shared" si="1"/>
        <v/>
      </c>
      <c r="T35" s="4" t="str">
        <f t="shared" si="2"/>
        <v/>
      </c>
      <c r="U35" s="4" t="str">
        <f t="shared" si="2"/>
        <v/>
      </c>
    </row>
    <row r="36" spans="2:21" ht="16.05" customHeight="1" x14ac:dyDescent="0.45">
      <c r="B36" s="4">
        <v>27</v>
      </c>
      <c r="C36" s="7"/>
      <c r="D36" s="7"/>
      <c r="E36" s="7"/>
      <c r="F36" s="9"/>
      <c r="G36" s="66"/>
      <c r="H36" s="33"/>
      <c r="I36" s="31" t="str">
        <f t="shared" si="0"/>
        <v/>
      </c>
      <c r="J36" s="33"/>
      <c r="K36" s="33"/>
      <c r="L36" s="5"/>
      <c r="M36" s="56" t="str">
        <f t="shared" si="1"/>
        <v/>
      </c>
      <c r="T36" s="4" t="str">
        <f t="shared" si="2"/>
        <v/>
      </c>
      <c r="U36" s="4" t="str">
        <f t="shared" si="2"/>
        <v/>
      </c>
    </row>
    <row r="37" spans="2:21" ht="16.05" customHeight="1" x14ac:dyDescent="0.45">
      <c r="B37" s="4">
        <v>28</v>
      </c>
      <c r="C37" s="7"/>
      <c r="D37" s="7"/>
      <c r="E37" s="7"/>
      <c r="F37" s="9"/>
      <c r="G37" s="66"/>
      <c r="H37" s="33"/>
      <c r="I37" s="31" t="str">
        <f t="shared" si="0"/>
        <v/>
      </c>
      <c r="J37" s="33"/>
      <c r="K37" s="33"/>
      <c r="L37" s="5"/>
      <c r="M37" s="56" t="str">
        <f t="shared" si="1"/>
        <v/>
      </c>
      <c r="T37" s="4" t="str">
        <f t="shared" si="2"/>
        <v/>
      </c>
      <c r="U37" s="4" t="str">
        <f t="shared" si="2"/>
        <v/>
      </c>
    </row>
    <row r="38" spans="2:21" ht="16.05" customHeight="1" x14ac:dyDescent="0.45">
      <c r="B38" s="4">
        <v>29</v>
      </c>
      <c r="C38" s="7"/>
      <c r="D38" s="7"/>
      <c r="E38" s="7"/>
      <c r="F38" s="9"/>
      <c r="G38" s="66"/>
      <c r="H38" s="33"/>
      <c r="I38" s="31" t="str">
        <f t="shared" si="0"/>
        <v/>
      </c>
      <c r="J38" s="33"/>
      <c r="K38" s="33"/>
      <c r="L38" s="5"/>
      <c r="M38" s="56" t="str">
        <f t="shared" si="1"/>
        <v/>
      </c>
      <c r="T38" s="4" t="str">
        <f t="shared" si="2"/>
        <v/>
      </c>
      <c r="U38" s="4" t="str">
        <f t="shared" si="2"/>
        <v/>
      </c>
    </row>
    <row r="39" spans="2:21" ht="16.05" customHeight="1" x14ac:dyDescent="0.45">
      <c r="B39" s="3">
        <v>30</v>
      </c>
      <c r="C39" s="87"/>
      <c r="D39" s="87"/>
      <c r="E39" s="87"/>
      <c r="F39" s="85"/>
      <c r="G39" s="74"/>
      <c r="H39" s="75"/>
      <c r="I39" s="32" t="str">
        <f t="shared" si="0"/>
        <v/>
      </c>
      <c r="J39" s="75"/>
      <c r="K39" s="75"/>
      <c r="L39" s="76"/>
      <c r="M39" s="58" t="str">
        <f t="shared" si="1"/>
        <v/>
      </c>
      <c r="T39" s="4" t="str">
        <f t="shared" si="2"/>
        <v/>
      </c>
      <c r="U39" s="4" t="str">
        <f t="shared" si="2"/>
        <v/>
      </c>
    </row>
    <row r="40" spans="2:21" ht="16.05" customHeight="1" x14ac:dyDescent="0.45">
      <c r="B40" s="88">
        <v>31</v>
      </c>
      <c r="C40" s="95"/>
      <c r="D40" s="95"/>
      <c r="E40" s="95"/>
      <c r="F40" s="96"/>
      <c r="G40" s="97"/>
      <c r="H40" s="98"/>
      <c r="I40" s="53" t="str">
        <f t="shared" si="0"/>
        <v/>
      </c>
      <c r="J40" s="98"/>
      <c r="K40" s="98"/>
      <c r="L40" s="99"/>
      <c r="M40" s="100" t="str">
        <f t="shared" si="1"/>
        <v/>
      </c>
      <c r="T40" s="4" t="str">
        <f t="shared" si="2"/>
        <v/>
      </c>
      <c r="U40" s="4" t="str">
        <f t="shared" si="2"/>
        <v/>
      </c>
    </row>
    <row r="41" spans="2:21" ht="16.05" customHeight="1" x14ac:dyDescent="0.45">
      <c r="B41" s="4">
        <v>32</v>
      </c>
      <c r="C41" s="7"/>
      <c r="D41" s="7"/>
      <c r="E41" s="7"/>
      <c r="F41" s="9"/>
      <c r="G41" s="66"/>
      <c r="H41" s="33"/>
      <c r="I41" s="31" t="str">
        <f t="shared" si="0"/>
        <v/>
      </c>
      <c r="J41" s="33"/>
      <c r="K41" s="33"/>
      <c r="L41" s="5"/>
      <c r="M41" s="56" t="str">
        <f t="shared" si="1"/>
        <v/>
      </c>
      <c r="T41" s="4" t="str">
        <f t="shared" si="2"/>
        <v/>
      </c>
      <c r="U41" s="4" t="str">
        <f t="shared" si="2"/>
        <v/>
      </c>
    </row>
    <row r="42" spans="2:21" ht="16.05" customHeight="1" x14ac:dyDescent="0.45">
      <c r="B42" s="4">
        <v>33</v>
      </c>
      <c r="C42" s="7"/>
      <c r="D42" s="7"/>
      <c r="E42" s="7"/>
      <c r="F42" s="9"/>
      <c r="G42" s="66"/>
      <c r="H42" s="33"/>
      <c r="I42" s="31" t="str">
        <f t="shared" si="0"/>
        <v/>
      </c>
      <c r="J42" s="33"/>
      <c r="K42" s="33"/>
      <c r="L42" s="5"/>
      <c r="M42" s="56" t="str">
        <f t="shared" si="1"/>
        <v/>
      </c>
      <c r="T42" s="4" t="str">
        <f t="shared" si="2"/>
        <v/>
      </c>
      <c r="U42" s="4" t="str">
        <f t="shared" si="2"/>
        <v/>
      </c>
    </row>
    <row r="43" spans="2:21" ht="16.05" customHeight="1" x14ac:dyDescent="0.45">
      <c r="B43" s="4">
        <v>34</v>
      </c>
      <c r="C43" s="7"/>
      <c r="D43" s="7"/>
      <c r="E43" s="7"/>
      <c r="F43" s="9"/>
      <c r="G43" s="66"/>
      <c r="H43" s="33"/>
      <c r="I43" s="31" t="str">
        <f t="shared" si="0"/>
        <v/>
      </c>
      <c r="J43" s="33"/>
      <c r="K43" s="33"/>
      <c r="L43" s="5"/>
      <c r="M43" s="56" t="str">
        <f t="shared" si="1"/>
        <v/>
      </c>
      <c r="T43" s="4" t="str">
        <f t="shared" si="2"/>
        <v/>
      </c>
      <c r="U43" s="4" t="str">
        <f t="shared" si="2"/>
        <v/>
      </c>
    </row>
    <row r="44" spans="2:21" ht="16.05" customHeight="1" x14ac:dyDescent="0.45">
      <c r="B44" s="88">
        <v>35</v>
      </c>
      <c r="C44" s="89"/>
      <c r="D44" s="89"/>
      <c r="E44" s="89"/>
      <c r="F44" s="90"/>
      <c r="G44" s="91"/>
      <c r="H44" s="92"/>
      <c r="I44" s="52" t="str">
        <f t="shared" si="0"/>
        <v/>
      </c>
      <c r="J44" s="92"/>
      <c r="K44" s="92"/>
      <c r="L44" s="93"/>
      <c r="M44" s="94" t="str">
        <f t="shared" si="1"/>
        <v/>
      </c>
      <c r="T44" s="4" t="str">
        <f t="shared" si="2"/>
        <v/>
      </c>
      <c r="U44" s="4" t="str">
        <f t="shared" si="2"/>
        <v/>
      </c>
    </row>
    <row r="45" spans="2:21" ht="16.05" customHeight="1" x14ac:dyDescent="0.45">
      <c r="B45" s="2">
        <v>36</v>
      </c>
      <c r="C45" s="86"/>
      <c r="D45" s="86"/>
      <c r="E45" s="86"/>
      <c r="F45" s="84"/>
      <c r="G45" s="71"/>
      <c r="H45" s="72"/>
      <c r="I45" s="30" t="str">
        <f t="shared" si="0"/>
        <v/>
      </c>
      <c r="J45" s="72"/>
      <c r="K45" s="72"/>
      <c r="L45" s="73"/>
      <c r="M45" s="101" t="str">
        <f t="shared" si="1"/>
        <v/>
      </c>
      <c r="T45" s="4" t="str">
        <f t="shared" si="2"/>
        <v/>
      </c>
      <c r="U45" s="4" t="str">
        <f t="shared" si="2"/>
        <v/>
      </c>
    </row>
    <row r="46" spans="2:21" ht="16.05" customHeight="1" x14ac:dyDescent="0.45">
      <c r="B46" s="4">
        <v>37</v>
      </c>
      <c r="C46" s="7"/>
      <c r="D46" s="7"/>
      <c r="E46" s="7"/>
      <c r="F46" s="9"/>
      <c r="G46" s="66"/>
      <c r="H46" s="33"/>
      <c r="I46" s="31" t="str">
        <f t="shared" si="0"/>
        <v/>
      </c>
      <c r="J46" s="33"/>
      <c r="K46" s="33"/>
      <c r="L46" s="5"/>
      <c r="M46" s="56" t="str">
        <f t="shared" si="1"/>
        <v/>
      </c>
      <c r="T46" s="4" t="str">
        <f t="shared" si="2"/>
        <v/>
      </c>
      <c r="U46" s="4" t="str">
        <f t="shared" si="2"/>
        <v/>
      </c>
    </row>
    <row r="47" spans="2:21" ht="16.05" customHeight="1" x14ac:dyDescent="0.45">
      <c r="B47" s="4">
        <v>38</v>
      </c>
      <c r="C47" s="7"/>
      <c r="D47" s="7"/>
      <c r="E47" s="7"/>
      <c r="F47" s="9"/>
      <c r="G47" s="66"/>
      <c r="H47" s="33"/>
      <c r="I47" s="31" t="str">
        <f t="shared" si="0"/>
        <v/>
      </c>
      <c r="J47" s="33"/>
      <c r="K47" s="33"/>
      <c r="L47" s="5"/>
      <c r="M47" s="56" t="str">
        <f t="shared" si="1"/>
        <v/>
      </c>
      <c r="T47" s="4" t="str">
        <f t="shared" si="2"/>
        <v/>
      </c>
      <c r="U47" s="4" t="str">
        <f t="shared" si="2"/>
        <v/>
      </c>
    </row>
    <row r="48" spans="2:21" ht="16.05" customHeight="1" x14ac:dyDescent="0.45">
      <c r="B48" s="4">
        <v>39</v>
      </c>
      <c r="C48" s="7"/>
      <c r="D48" s="7"/>
      <c r="E48" s="7"/>
      <c r="F48" s="9"/>
      <c r="G48" s="66"/>
      <c r="H48" s="33"/>
      <c r="I48" s="31" t="str">
        <f t="shared" si="0"/>
        <v/>
      </c>
      <c r="J48" s="33"/>
      <c r="K48" s="33"/>
      <c r="L48" s="5"/>
      <c r="M48" s="56" t="str">
        <f t="shared" si="1"/>
        <v/>
      </c>
      <c r="T48" s="4" t="str">
        <f t="shared" si="2"/>
        <v/>
      </c>
      <c r="U48" s="4" t="str">
        <f t="shared" si="2"/>
        <v/>
      </c>
    </row>
    <row r="49" spans="2:21" ht="16.05" customHeight="1" x14ac:dyDescent="0.45">
      <c r="B49" s="3">
        <v>40</v>
      </c>
      <c r="C49" s="87"/>
      <c r="D49" s="87"/>
      <c r="E49" s="87"/>
      <c r="F49" s="85"/>
      <c r="G49" s="74"/>
      <c r="H49" s="75"/>
      <c r="I49" s="32" t="str">
        <f t="shared" si="0"/>
        <v/>
      </c>
      <c r="J49" s="75"/>
      <c r="K49" s="75"/>
      <c r="L49" s="76"/>
      <c r="M49" s="58" t="str">
        <f t="shared" si="1"/>
        <v/>
      </c>
      <c r="T49" s="63" t="str">
        <f t="shared" si="2"/>
        <v/>
      </c>
      <c r="U49" s="63" t="str">
        <f t="shared" si="2"/>
        <v/>
      </c>
    </row>
    <row r="50" spans="2:21" ht="10.050000000000001" customHeight="1" x14ac:dyDescent="0.45">
      <c r="T50" s="1" t="str">
        <f t="shared" ref="T50" si="3">IF(G50="","",IF(G50&lt;=G$8,"〇","×"))</f>
        <v/>
      </c>
    </row>
    <row r="51" spans="2:21" ht="18" customHeight="1" x14ac:dyDescent="0.45">
      <c r="J51" s="65">
        <f>SUM(J10:J49)</f>
        <v>766.1</v>
      </c>
      <c r="K51" s="65">
        <f>SUM(K10:K49)</f>
        <v>846.99999999999989</v>
      </c>
      <c r="L51" s="65">
        <f>SUM(L10:L49)</f>
        <v>204898</v>
      </c>
      <c r="M51" s="1">
        <f t="shared" ref="M51" si="4">IF(J51="","",ROUNDUP(((J51-L51/1000)/(K51-L51/1000)),2))</f>
        <v>0.88</v>
      </c>
    </row>
    <row r="52" spans="2:21" ht="18" customHeight="1" x14ac:dyDescent="0.45"/>
    <row r="53" spans="2:21" ht="18" customHeight="1" x14ac:dyDescent="0.45"/>
    <row r="54" spans="2:21" ht="18" customHeight="1" x14ac:dyDescent="0.45"/>
    <row r="55" spans="2:21" ht="18" customHeight="1" x14ac:dyDescent="0.45"/>
    <row r="56" spans="2:21" ht="18" customHeight="1" x14ac:dyDescent="0.45"/>
    <row r="57" spans="2:21" ht="18" customHeight="1" x14ac:dyDescent="0.45"/>
    <row r="58" spans="2:21" ht="18" customHeight="1" x14ac:dyDescent="0.45"/>
    <row r="59" spans="2:21" ht="18" customHeight="1" x14ac:dyDescent="0.45"/>
    <row r="60" spans="2:21" ht="18" customHeight="1" x14ac:dyDescent="0.45"/>
    <row r="61" spans="2:21" ht="18" customHeight="1" x14ac:dyDescent="0.45"/>
    <row r="62" spans="2:21" ht="18" customHeight="1" x14ac:dyDescent="0.45"/>
    <row r="63" spans="2:21" ht="18" customHeight="1" x14ac:dyDescent="0.45"/>
    <row r="64" spans="2:21" ht="18" customHeight="1" x14ac:dyDescent="0.45"/>
    <row r="65" ht="18" customHeight="1" x14ac:dyDescent="0.45"/>
    <row r="66" ht="18" customHeight="1" x14ac:dyDescent="0.45"/>
    <row r="67" ht="18" customHeight="1" x14ac:dyDescent="0.45"/>
    <row r="68" ht="18" customHeight="1" x14ac:dyDescent="0.45"/>
    <row r="69" ht="18" customHeight="1" x14ac:dyDescent="0.45"/>
    <row r="70" ht="18" customHeight="1" x14ac:dyDescent="0.45"/>
    <row r="71" ht="18" customHeight="1" x14ac:dyDescent="0.45"/>
    <row r="72" ht="18" customHeight="1" x14ac:dyDescent="0.45"/>
    <row r="73" ht="18" customHeight="1" x14ac:dyDescent="0.45"/>
    <row r="74" ht="18" customHeight="1" x14ac:dyDescent="0.45"/>
    <row r="75" ht="18" customHeight="1" x14ac:dyDescent="0.45"/>
    <row r="76" ht="18" customHeight="1" x14ac:dyDescent="0.45"/>
    <row r="77" ht="18" customHeight="1" x14ac:dyDescent="0.45"/>
    <row r="78" ht="18" customHeight="1" x14ac:dyDescent="0.45"/>
    <row r="79" ht="18" customHeight="1" x14ac:dyDescent="0.45"/>
    <row r="80" ht="18" customHeight="1" x14ac:dyDescent="0.45"/>
    <row r="81" ht="18" customHeight="1" x14ac:dyDescent="0.45"/>
    <row r="82" ht="18" customHeight="1" x14ac:dyDescent="0.45"/>
    <row r="83" ht="18" customHeight="1" x14ac:dyDescent="0.45"/>
    <row r="84" ht="18" customHeight="1" x14ac:dyDescent="0.45"/>
    <row r="85" ht="18" customHeight="1" x14ac:dyDescent="0.45"/>
    <row r="86" ht="18" customHeight="1" x14ac:dyDescent="0.45"/>
    <row r="87" ht="18" customHeight="1" x14ac:dyDescent="0.45"/>
    <row r="88" ht="18" customHeight="1" x14ac:dyDescent="0.45"/>
    <row r="89" ht="18" customHeight="1" x14ac:dyDescent="0.45"/>
    <row r="90" ht="18" customHeight="1" x14ac:dyDescent="0.45"/>
    <row r="91" ht="18" customHeight="1" x14ac:dyDescent="0.45"/>
    <row r="92" ht="18" customHeight="1" x14ac:dyDescent="0.45"/>
    <row r="93" ht="18" customHeight="1" x14ac:dyDescent="0.45"/>
    <row r="94" ht="18" customHeight="1" x14ac:dyDescent="0.45"/>
    <row r="95" ht="18" customHeight="1" x14ac:dyDescent="0.45"/>
    <row r="96" ht="18" customHeight="1" x14ac:dyDescent="0.45"/>
    <row r="97" ht="18" customHeight="1" x14ac:dyDescent="0.45"/>
    <row r="98" ht="18" customHeight="1" x14ac:dyDescent="0.45"/>
    <row r="99" ht="18" customHeight="1" x14ac:dyDescent="0.45"/>
    <row r="100" ht="18" customHeight="1" x14ac:dyDescent="0.45"/>
    <row r="101" ht="18" customHeight="1" x14ac:dyDescent="0.45"/>
    <row r="102" ht="18" customHeight="1" x14ac:dyDescent="0.45"/>
  </sheetData>
  <autoFilter ref="A9:N49" xr:uid="{00000000-0001-0000-0200-000000000000}"/>
  <mergeCells count="8">
    <mergeCell ref="G5:M5"/>
    <mergeCell ref="G6:I6"/>
    <mergeCell ref="J6:M6"/>
    <mergeCell ref="I7:I9"/>
    <mergeCell ref="J7:J8"/>
    <mergeCell ref="K7:K8"/>
    <mergeCell ref="L7:L8"/>
    <mergeCell ref="M7:M9"/>
  </mergeCells>
  <phoneticPr fontId="1"/>
  <conditionalFormatting sqref="G10:G49">
    <cfRule type="top10" dxfId="7" priority="3" bottom="1" rank="1"/>
    <cfRule type="top10" dxfId="6" priority="4" rank="1"/>
  </conditionalFormatting>
  <conditionalFormatting sqref="H10:H49">
    <cfRule type="top10" dxfId="5" priority="1" bottom="1" rank="1"/>
    <cfRule type="top10" dxfId="4" priority="2" rank="1"/>
  </conditionalFormatting>
  <conditionalFormatting sqref="J10:J49">
    <cfRule type="top10" dxfId="3" priority="7" bottom="1" rank="1"/>
    <cfRule type="top10" dxfId="2" priority="8" rank="1"/>
  </conditionalFormatting>
  <conditionalFormatting sqref="K10:K49">
    <cfRule type="top10" dxfId="1" priority="5" bottom="1" rank="1"/>
    <cfRule type="top10" dxfId="0" priority="6" rank="1"/>
  </conditionalFormatting>
  <dataValidations count="1">
    <dataValidation type="list" allowBlank="1" showInputMessage="1" showErrorMessage="1" sqref="H3" xr:uid="{CF3993E4-A137-4ACD-B046-D145C11E9795}">
      <formula1>$Q$10:$Q$17</formula1>
    </dataValidation>
  </dataValidations>
  <pageMargins left="0.39370078740157483" right="0.19685039370078741" top="0.39370078740157483" bottom="0.3937007874015748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第四面</vt:lpstr>
      <vt:lpstr>第五面①標準計算</vt:lpstr>
      <vt:lpstr>第四面（作成例）</vt:lpstr>
      <vt:lpstr>第五面①標準計算（作成例）</vt:lpstr>
      <vt:lpstr>第五面①標準計算!Print_Area</vt:lpstr>
      <vt:lpstr>'第五面①標準計算（作成例）'!Print_Area</vt:lpstr>
      <vt:lpstr>第四面!Print_Area</vt:lpstr>
      <vt:lpstr>'第四面（作成例）'!Print_Area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2025-06-02T05:44:47Z</dcterms:modified>
</cp:coreProperties>
</file>